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esk\Dropbox (NWF)\Education\ENVIROED\CAMPUS\RecycleMania\2024\ReTRAC\Final Reports for Website\"/>
    </mc:Choice>
  </mc:AlternateContent>
  <xr:revisionPtr revIDLastSave="0" documentId="13_ncr:1_{EF9E6C95-7079-4EF3-BCAC-07D27AE524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nder 50" sheetId="4" r:id="rId1"/>
    <sheet name="Under 100" sheetId="2" r:id="rId2"/>
    <sheet name="Under 500" sheetId="5" r:id="rId3"/>
    <sheet name="Under 1000" sheetId="3" r:id="rId4"/>
    <sheet name="More than 1000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4" l="1"/>
  <c r="M7" i="4" s="1"/>
  <c r="I13" i="4"/>
  <c r="M13" i="4" s="1"/>
  <c r="I8" i="4"/>
  <c r="M8" i="4" s="1"/>
  <c r="I10" i="4"/>
  <c r="M10" i="4" s="1"/>
  <c r="L12" i="4"/>
  <c r="I16" i="4"/>
  <c r="M16" i="4" s="1"/>
  <c r="I11" i="4"/>
  <c r="L11" i="4" s="1"/>
  <c r="M6" i="4"/>
  <c r="I6" i="4"/>
  <c r="L6" i="4" s="1"/>
  <c r="M17" i="4"/>
  <c r="L17" i="4"/>
  <c r="M15" i="4"/>
  <c r="L15" i="4"/>
  <c r="I9" i="4"/>
  <c r="L9" i="4" s="1"/>
  <c r="M5" i="4"/>
  <c r="L5" i="4"/>
  <c r="I6" i="5"/>
  <c r="M4" i="2"/>
  <c r="I2" i="3"/>
  <c r="L2" i="3" s="1"/>
  <c r="I6" i="1"/>
  <c r="M6" i="1" s="1"/>
  <c r="I5" i="1"/>
  <c r="M5" i="1" s="1"/>
  <c r="L5" i="5"/>
  <c r="I4" i="5"/>
  <c r="L4" i="5" s="1"/>
  <c r="I3" i="5"/>
  <c r="L3" i="5" s="1"/>
  <c r="I2" i="5"/>
  <c r="L2" i="5" s="1"/>
  <c r="I14" i="4"/>
  <c r="L14" i="4" s="1"/>
  <c r="I4" i="4"/>
  <c r="L4" i="4" s="1"/>
  <c r="M5" i="2"/>
  <c r="L5" i="2"/>
  <c r="L4" i="2"/>
  <c r="I3" i="2"/>
  <c r="L3" i="2" s="1"/>
  <c r="M2" i="2"/>
  <c r="L13" i="4" l="1"/>
  <c r="L7" i="4"/>
  <c r="L8" i="4"/>
  <c r="M11" i="4"/>
  <c r="L16" i="4"/>
  <c r="L10" i="4"/>
  <c r="M9" i="4"/>
  <c r="L5" i="1"/>
  <c r="L6" i="1"/>
  <c r="M2" i="3"/>
  <c r="M4" i="5"/>
  <c r="M3" i="5"/>
  <c r="L6" i="5"/>
  <c r="M6" i="5"/>
  <c r="M2" i="5"/>
  <c r="M4" i="4"/>
  <c r="M14" i="4"/>
  <c r="M3" i="2"/>
  <c r="L2" i="2"/>
</calcChain>
</file>

<file path=xl/sharedStrings.xml><?xml version="1.0" encoding="utf-8"?>
<sst xmlns="http://schemas.openxmlformats.org/spreadsheetml/2006/main" count="154" uniqueCount="55">
  <si>
    <t>Green Events</t>
  </si>
  <si>
    <t>Member</t>
  </si>
  <si>
    <t xml:space="preserve">Choose type of event (choose one): </t>
  </si>
  <si>
    <t xml:space="preserve">Choose Attendance Range (choose one): </t>
  </si>
  <si>
    <t>Paper:</t>
  </si>
  <si>
    <t>Bottles and Cans:</t>
  </si>
  <si>
    <t>Corrugated Cardboard:</t>
  </si>
  <si>
    <t>Mixed Recyclable Materials:</t>
  </si>
  <si>
    <t>Organics - Food:</t>
  </si>
  <si>
    <t>Trash:</t>
  </si>
  <si>
    <t>Under 100</t>
  </si>
  <si>
    <t>Southern Illinois University Carbondale</t>
  </si>
  <si>
    <t>Cultural Event or activity</t>
  </si>
  <si>
    <t>Under 1000</t>
  </si>
  <si>
    <t>University of California-Irvine</t>
  </si>
  <si>
    <t>Breakfast/Lunch/Dinner</t>
  </si>
  <si>
    <t>More than 1000</t>
  </si>
  <si>
    <t>Central Michigan University</t>
  </si>
  <si>
    <t>Other (provide detail) - Annual Sibs &amp; Kids Carnival</t>
  </si>
  <si>
    <t>Under 500</t>
  </si>
  <si>
    <t>The University of Texas at Austin</t>
  </si>
  <si>
    <t>Speaker series</t>
  </si>
  <si>
    <t>University of South Carolina Upstate</t>
  </si>
  <si>
    <t>Under 50</t>
  </si>
  <si>
    <t>Villanova University</t>
  </si>
  <si>
    <t>Kent State University at Kent</t>
  </si>
  <si>
    <t>Agnes Scott College</t>
  </si>
  <si>
    <t>Other (provide detail) - Film Festival (Film screenings + speakers)</t>
  </si>
  <si>
    <t>Towson University</t>
  </si>
  <si>
    <t>Conference</t>
  </si>
  <si>
    <t>University of Massachusetts Amherst</t>
  </si>
  <si>
    <t>Other (provide detail) - "Snacks with Sustainability Staff", meet &amp; greet with sustainability staff offering catered snacks &amp; coffee</t>
  </si>
  <si>
    <t>Bard College</t>
  </si>
  <si>
    <t>Dance or concert</t>
  </si>
  <si>
    <t>Iowa State University - Ames, IA</t>
  </si>
  <si>
    <t>University of Michigan-Dearborn</t>
  </si>
  <si>
    <t>Coastal Carolina University</t>
  </si>
  <si>
    <t>Sporting event (not including Basketball)</t>
  </si>
  <si>
    <t>Attendance</t>
  </si>
  <si>
    <t>TOTAL RECYCLING</t>
  </si>
  <si>
    <t>TOTAL WASTE</t>
  </si>
  <si>
    <t>PER CAPITA</t>
  </si>
  <si>
    <t>DIVERSION 
Recycling + Food x 100 divided by total waste</t>
  </si>
  <si>
    <t>TOTAL RECYLCING</t>
  </si>
  <si>
    <t>PER CAPITA RECYCLING</t>
  </si>
  <si>
    <t>Event Attendees</t>
  </si>
  <si>
    <t>TOTAL ACTIVITY PTS</t>
  </si>
  <si>
    <t>TOTAL ACTIVITY POINTS</t>
  </si>
  <si>
    <t>Event Attendance</t>
  </si>
  <si>
    <t>TOTAL EVENT POINTS</t>
  </si>
  <si>
    <t>EVENT ATTENDEES</t>
  </si>
  <si>
    <t>2024 Campus Race to Zero Waste</t>
  </si>
  <si>
    <t>Green Events Category</t>
  </si>
  <si>
    <t>Institution</t>
  </si>
  <si>
    <t>Event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</si>
</sst>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32323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/>
    <xf numFmtId="0" fontId="2" fillId="2" borderId="2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/>
    <xf numFmtId="10" fontId="0" fillId="0" borderId="0" xfId="0" applyNumberFormat="1"/>
    <xf numFmtId="0" fontId="0" fillId="5" borderId="0" xfId="0" applyFill="1"/>
    <xf numFmtId="0" fontId="0" fillId="6" borderId="0" xfId="0" applyFill="1"/>
    <xf numFmtId="9" fontId="0" fillId="0" borderId="0" xfId="1" applyFont="1"/>
    <xf numFmtId="0" fontId="2" fillId="2" borderId="2" xfId="0" applyFont="1" applyFill="1" applyBorder="1" applyAlignment="1">
      <alignment wrapText="1"/>
    </xf>
    <xf numFmtId="0" fontId="0" fillId="4" borderId="0" xfId="0" applyFill="1"/>
    <xf numFmtId="9" fontId="0" fillId="4" borderId="0" xfId="0" applyNumberFormat="1" applyFill="1"/>
    <xf numFmtId="0" fontId="0" fillId="7" borderId="0" xfId="0" applyFill="1"/>
    <xf numFmtId="10" fontId="0" fillId="4" borderId="0" xfId="0" applyNumberFormat="1" applyFill="1"/>
    <xf numFmtId="0" fontId="0" fillId="8" borderId="0" xfId="0" applyFill="1"/>
    <xf numFmtId="0" fontId="0" fillId="4" borderId="0" xfId="0" applyFill="1" applyAlignment="1">
      <alignment wrapText="1"/>
    </xf>
    <xf numFmtId="0" fontId="5" fillId="0" borderId="0" xfId="0" applyFont="1"/>
    <xf numFmtId="0" fontId="6" fillId="0" borderId="0" xfId="0" applyFont="1"/>
    <xf numFmtId="10" fontId="0" fillId="8" borderId="0" xfId="0" applyNumberFormat="1" applyFill="1"/>
    <xf numFmtId="9" fontId="0" fillId="8" borderId="0" xfId="1" applyFont="1" applyFill="1"/>
    <xf numFmtId="9" fontId="0" fillId="8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12D4E-A56C-487A-9993-A1D4F7D60BE4}">
  <dimension ref="A1:O17"/>
  <sheetViews>
    <sheetView tabSelected="1" workbookViewId="0">
      <selection activeCell="A14" sqref="A14"/>
    </sheetView>
  </sheetViews>
  <sheetFormatPr defaultRowHeight="12.5" x14ac:dyDescent="0.25"/>
  <cols>
    <col min="1" max="1" width="42.81640625" customWidth="1"/>
    <col min="2" max="2" width="42.26953125" style="5" customWidth="1"/>
    <col min="3" max="3" width="20.81640625" customWidth="1"/>
    <col min="4" max="4" width="15.81640625" customWidth="1"/>
    <col min="5" max="5" width="10" customWidth="1"/>
    <col min="6" max="6" width="18.26953125" customWidth="1"/>
    <col min="7" max="7" width="14.54296875" customWidth="1"/>
    <col min="8" max="8" width="13.36328125" customWidth="1"/>
    <col min="9" max="9" width="13.1796875" customWidth="1"/>
    <col min="10" max="10" width="12.90625" customWidth="1"/>
    <col min="11" max="11" width="12.6328125" customWidth="1"/>
    <col min="12" max="12" width="15.453125" customWidth="1"/>
    <col min="13" max="13" width="18.453125" customWidth="1"/>
    <col min="14" max="15" width="21.54296875" customWidth="1"/>
  </cols>
  <sheetData>
    <row r="1" spans="1:15" ht="18" x14ac:dyDescent="0.4">
      <c r="A1" s="19" t="s">
        <v>51</v>
      </c>
    </row>
    <row r="2" spans="1:15" ht="15.5" x14ac:dyDescent="0.35">
      <c r="A2" s="20" t="s">
        <v>52</v>
      </c>
    </row>
    <row r="3" spans="1:15" ht="40" customHeight="1" x14ac:dyDescent="0.3">
      <c r="A3" s="3" t="s">
        <v>53</v>
      </c>
      <c r="B3" s="4" t="s">
        <v>54</v>
      </c>
      <c r="C3" s="4" t="s">
        <v>3</v>
      </c>
      <c r="D3" s="3" t="s">
        <v>45</v>
      </c>
      <c r="E3" s="3" t="s">
        <v>4</v>
      </c>
      <c r="F3" s="3" t="s">
        <v>5</v>
      </c>
      <c r="G3" s="4" t="s">
        <v>6</v>
      </c>
      <c r="H3" s="4" t="s">
        <v>7</v>
      </c>
      <c r="I3" s="6" t="s">
        <v>43</v>
      </c>
      <c r="J3" s="4" t="s">
        <v>8</v>
      </c>
      <c r="K3" s="3" t="s">
        <v>9</v>
      </c>
      <c r="L3" s="7" t="s">
        <v>40</v>
      </c>
      <c r="M3" s="6" t="s">
        <v>44</v>
      </c>
      <c r="N3" s="6" t="s">
        <v>42</v>
      </c>
      <c r="O3" s="6" t="s">
        <v>46</v>
      </c>
    </row>
    <row r="4" spans="1:15" ht="37.5" x14ac:dyDescent="0.25">
      <c r="A4" s="17" t="s">
        <v>26</v>
      </c>
      <c r="B4" s="5" t="s">
        <v>27</v>
      </c>
      <c r="C4" t="s">
        <v>23</v>
      </c>
      <c r="D4">
        <v>44</v>
      </c>
      <c r="H4">
        <v>0.69</v>
      </c>
      <c r="I4" s="5">
        <f>SUM(H4)</f>
        <v>0.69</v>
      </c>
      <c r="J4">
        <v>1.3</v>
      </c>
      <c r="K4">
        <v>0.75</v>
      </c>
      <c r="L4">
        <f>SUM(I4:K4)</f>
        <v>2.74</v>
      </c>
      <c r="M4" s="17">
        <f>SUM(I4/D4)</f>
        <v>1.5681818181818182E-2</v>
      </c>
      <c r="N4" s="8">
        <v>0.72619999999999996</v>
      </c>
      <c r="O4">
        <v>52</v>
      </c>
    </row>
    <row r="5" spans="1:15" ht="18.5" customHeight="1" x14ac:dyDescent="0.25">
      <c r="A5" t="s">
        <v>32</v>
      </c>
      <c r="B5" s="5" t="s">
        <v>33</v>
      </c>
      <c r="C5" t="s">
        <v>10</v>
      </c>
      <c r="D5">
        <v>80</v>
      </c>
      <c r="E5">
        <v>0</v>
      </c>
      <c r="F5">
        <v>1</v>
      </c>
      <c r="G5">
        <v>0</v>
      </c>
      <c r="H5">
        <v>0</v>
      </c>
      <c r="I5" s="17">
        <v>1</v>
      </c>
      <c r="J5">
        <v>16.8</v>
      </c>
      <c r="K5">
        <v>7.5</v>
      </c>
      <c r="L5">
        <f>SUM(I5:K5)</f>
        <v>25.3</v>
      </c>
      <c r="M5">
        <f>SUM(I5/D5)</f>
        <v>1.2500000000000001E-2</v>
      </c>
      <c r="N5" s="21">
        <v>0.70350000000000001</v>
      </c>
      <c r="O5">
        <v>59</v>
      </c>
    </row>
    <row r="6" spans="1:15" x14ac:dyDescent="0.25">
      <c r="A6" t="s">
        <v>17</v>
      </c>
      <c r="B6" t="s">
        <v>18</v>
      </c>
      <c r="C6" t="s">
        <v>19</v>
      </c>
      <c r="D6">
        <v>300</v>
      </c>
      <c r="H6">
        <v>10</v>
      </c>
      <c r="I6">
        <f>SUM(H6)</f>
        <v>10</v>
      </c>
      <c r="J6">
        <v>18</v>
      </c>
      <c r="K6">
        <v>4</v>
      </c>
      <c r="L6">
        <f>SUM(I6:K6)</f>
        <v>32</v>
      </c>
      <c r="M6" s="17">
        <f>SUM(I6/D6)</f>
        <v>3.3333333333333333E-2</v>
      </c>
      <c r="N6" s="21">
        <v>0.875</v>
      </c>
      <c r="O6">
        <v>27</v>
      </c>
    </row>
    <row r="7" spans="1:15" x14ac:dyDescent="0.25">
      <c r="A7" s="17" t="s">
        <v>36</v>
      </c>
      <c r="B7" t="s">
        <v>37</v>
      </c>
      <c r="C7" t="s">
        <v>16</v>
      </c>
      <c r="D7">
        <v>3257</v>
      </c>
      <c r="F7">
        <v>142.6</v>
      </c>
      <c r="G7" s="5">
        <v>400</v>
      </c>
      <c r="I7">
        <f>SUM(E7:H7)</f>
        <v>542.6</v>
      </c>
      <c r="J7">
        <v>120</v>
      </c>
      <c r="K7">
        <v>79.599999999999994</v>
      </c>
      <c r="L7">
        <f>SUM(I7:K7)</f>
        <v>742.2</v>
      </c>
      <c r="M7" s="17">
        <f>SUM(I7/D7)</f>
        <v>0.16659502609763588</v>
      </c>
      <c r="N7" s="21">
        <v>0.89270000000000005</v>
      </c>
      <c r="O7">
        <v>22</v>
      </c>
    </row>
    <row r="8" spans="1:15" x14ac:dyDescent="0.25">
      <c r="A8" s="17" t="s">
        <v>34</v>
      </c>
      <c r="B8"/>
      <c r="C8" t="s">
        <v>19</v>
      </c>
      <c r="D8">
        <v>500</v>
      </c>
      <c r="H8">
        <v>7</v>
      </c>
      <c r="I8">
        <f>SUM(E8:H8)</f>
        <v>7</v>
      </c>
      <c r="J8">
        <v>84</v>
      </c>
      <c r="K8">
        <v>5</v>
      </c>
      <c r="L8">
        <f>SUM(I8:K8)</f>
        <v>96</v>
      </c>
      <c r="M8" s="17">
        <f>SUM(I8/D8)</f>
        <v>1.4E-2</v>
      </c>
      <c r="N8" s="21">
        <v>0.94789999999999996</v>
      </c>
      <c r="O8">
        <v>44</v>
      </c>
    </row>
    <row r="9" spans="1:15" x14ac:dyDescent="0.25">
      <c r="A9" t="s">
        <v>25</v>
      </c>
      <c r="B9" s="5" t="s">
        <v>21</v>
      </c>
      <c r="C9" t="s">
        <v>10</v>
      </c>
      <c r="D9">
        <v>66</v>
      </c>
      <c r="H9">
        <v>2.4</v>
      </c>
      <c r="I9" s="17">
        <f>SUM(E9:H9)</f>
        <v>2.4</v>
      </c>
      <c r="K9">
        <v>2.6</v>
      </c>
      <c r="L9">
        <f>SUM(I9:K9)</f>
        <v>5</v>
      </c>
      <c r="M9">
        <f>SUM(I9/D9)</f>
        <v>3.6363636363636362E-2</v>
      </c>
      <c r="N9" s="22">
        <v>0.48</v>
      </c>
      <c r="O9">
        <v>59</v>
      </c>
    </row>
    <row r="10" spans="1:15" x14ac:dyDescent="0.25">
      <c r="A10" s="17" t="s">
        <v>11</v>
      </c>
      <c r="B10" t="s">
        <v>12</v>
      </c>
      <c r="C10" t="s">
        <v>13</v>
      </c>
      <c r="D10" s="17">
        <v>496</v>
      </c>
      <c r="E10">
        <v>1</v>
      </c>
      <c r="F10">
        <v>1</v>
      </c>
      <c r="G10">
        <v>3</v>
      </c>
      <c r="H10">
        <v>76.66</v>
      </c>
      <c r="I10">
        <f>SUM(E10:H10)</f>
        <v>81.66</v>
      </c>
      <c r="J10">
        <v>120</v>
      </c>
      <c r="K10">
        <v>348.26</v>
      </c>
      <c r="L10">
        <f>SUM(I10:K10)</f>
        <v>549.91999999999996</v>
      </c>
      <c r="M10" s="17">
        <f>SUM(I10/D10)</f>
        <v>0.16463709677419355</v>
      </c>
      <c r="N10" s="21">
        <v>0.36670000000000003</v>
      </c>
      <c r="O10">
        <v>59</v>
      </c>
    </row>
    <row r="11" spans="1:15" x14ac:dyDescent="0.25">
      <c r="A11" t="s">
        <v>20</v>
      </c>
      <c r="B11" t="s">
        <v>21</v>
      </c>
      <c r="C11" t="s">
        <v>19</v>
      </c>
      <c r="D11">
        <v>145</v>
      </c>
      <c r="H11">
        <v>0.2</v>
      </c>
      <c r="I11">
        <f>SUM(H11)</f>
        <v>0.2</v>
      </c>
      <c r="J11">
        <v>19.399999999999999</v>
      </c>
      <c r="K11">
        <v>3.5</v>
      </c>
      <c r="L11">
        <f>SUM(I11:K11)</f>
        <v>23.099999999999998</v>
      </c>
      <c r="M11">
        <f>SUM(I11/D11)</f>
        <v>1.3793103448275863E-3</v>
      </c>
      <c r="N11" s="21">
        <v>0.84840000000000004</v>
      </c>
      <c r="O11">
        <v>59</v>
      </c>
    </row>
    <row r="12" spans="1:15" x14ac:dyDescent="0.25">
      <c r="A12" t="s">
        <v>28</v>
      </c>
      <c r="B12" t="s">
        <v>29</v>
      </c>
      <c r="C12" t="s">
        <v>19</v>
      </c>
      <c r="D12">
        <v>153</v>
      </c>
      <c r="I12">
        <v>0</v>
      </c>
      <c r="J12">
        <v>7.72</v>
      </c>
      <c r="K12">
        <v>0.6</v>
      </c>
      <c r="L12">
        <f>SUM(I12:K12)</f>
        <v>8.32</v>
      </c>
      <c r="M12" s="17"/>
      <c r="N12" s="21">
        <v>0.92779999999999996</v>
      </c>
      <c r="O12">
        <v>59</v>
      </c>
    </row>
    <row r="13" spans="1:15" x14ac:dyDescent="0.25">
      <c r="A13" s="17" t="s">
        <v>14</v>
      </c>
      <c r="B13" t="s">
        <v>15</v>
      </c>
      <c r="C13" t="s">
        <v>16</v>
      </c>
      <c r="D13">
        <v>1946</v>
      </c>
      <c r="G13" s="5"/>
      <c r="H13">
        <v>10.5</v>
      </c>
      <c r="I13">
        <f>SUM(E13:H13)</f>
        <v>10.5</v>
      </c>
      <c r="J13">
        <v>203.5</v>
      </c>
      <c r="K13">
        <v>73.5</v>
      </c>
      <c r="L13">
        <f>SUM(I13:K13)</f>
        <v>287.5</v>
      </c>
      <c r="M13" s="17">
        <f>SUM(I13/D13)</f>
        <v>5.3956834532374104E-3</v>
      </c>
      <c r="N13" s="21">
        <v>0.74429999999999996</v>
      </c>
      <c r="O13">
        <v>59</v>
      </c>
    </row>
    <row r="14" spans="1:15" ht="37.5" x14ac:dyDescent="0.25">
      <c r="A14" t="s">
        <v>30</v>
      </c>
      <c r="B14" s="5" t="s">
        <v>31</v>
      </c>
      <c r="C14" t="s">
        <v>23</v>
      </c>
      <c r="D14" s="17">
        <v>28</v>
      </c>
      <c r="H14">
        <v>0.31</v>
      </c>
      <c r="I14">
        <f>SUM(H14)</f>
        <v>0.31</v>
      </c>
      <c r="J14">
        <v>1.6</v>
      </c>
      <c r="K14">
        <v>0.3</v>
      </c>
      <c r="L14">
        <f>SUM(I14:K14)</f>
        <v>2.21</v>
      </c>
      <c r="M14">
        <f>SUM(I14/D14)</f>
        <v>1.1071428571428571E-2</v>
      </c>
      <c r="N14" s="21">
        <v>0.86419999999999997</v>
      </c>
      <c r="O14">
        <v>59</v>
      </c>
    </row>
    <row r="15" spans="1:15" x14ac:dyDescent="0.25">
      <c r="A15" s="17" t="s">
        <v>35</v>
      </c>
      <c r="B15" s="5" t="s">
        <v>15</v>
      </c>
      <c r="C15" t="s">
        <v>10</v>
      </c>
      <c r="D15">
        <v>98</v>
      </c>
      <c r="E15">
        <v>0</v>
      </c>
      <c r="F15">
        <v>0</v>
      </c>
      <c r="G15">
        <v>0</v>
      </c>
      <c r="H15">
        <v>0.5</v>
      </c>
      <c r="I15" s="17">
        <v>0.5</v>
      </c>
      <c r="J15">
        <v>5</v>
      </c>
      <c r="K15">
        <v>0</v>
      </c>
      <c r="L15">
        <f>SUM(I15:K15)</f>
        <v>5.5</v>
      </c>
      <c r="M15">
        <f>SUM(I15/D15)</f>
        <v>5.1020408163265302E-3</v>
      </c>
      <c r="N15" s="23">
        <v>1</v>
      </c>
      <c r="O15">
        <v>39</v>
      </c>
    </row>
    <row r="16" spans="1:15" x14ac:dyDescent="0.25">
      <c r="A16" t="s">
        <v>22</v>
      </c>
      <c r="B16" t="s">
        <v>12</v>
      </c>
      <c r="C16" t="s">
        <v>19</v>
      </c>
      <c r="D16">
        <v>122</v>
      </c>
      <c r="E16">
        <v>3.7</v>
      </c>
      <c r="F16">
        <v>0</v>
      </c>
      <c r="G16">
        <v>0</v>
      </c>
      <c r="H16">
        <v>1.4</v>
      </c>
      <c r="I16">
        <f>SUM(E16:H16)</f>
        <v>5.0999999999999996</v>
      </c>
      <c r="J16">
        <v>1.3</v>
      </c>
      <c r="K16">
        <v>0</v>
      </c>
      <c r="L16">
        <f>SUM(I16:K16)</f>
        <v>6.3999999999999995</v>
      </c>
      <c r="M16" s="17">
        <f>SUM(I16/D16)</f>
        <v>4.1803278688524584E-2</v>
      </c>
      <c r="N16" s="21">
        <v>1</v>
      </c>
      <c r="O16">
        <v>59</v>
      </c>
    </row>
    <row r="17" spans="1:15" x14ac:dyDescent="0.25">
      <c r="A17" t="s">
        <v>24</v>
      </c>
      <c r="B17" s="5" t="s">
        <v>21</v>
      </c>
      <c r="C17" t="s">
        <v>10</v>
      </c>
      <c r="D17">
        <v>98</v>
      </c>
      <c r="H17">
        <v>9.8000000000000007</v>
      </c>
      <c r="I17" s="17">
        <v>9.8000000000000007</v>
      </c>
      <c r="J17">
        <v>22.6</v>
      </c>
      <c r="K17">
        <v>0.6</v>
      </c>
      <c r="L17">
        <f>SUM(I17:K17)</f>
        <v>33.000000000000007</v>
      </c>
      <c r="M17" s="17">
        <f>SUM(I17/D17)</f>
        <v>0.1</v>
      </c>
      <c r="N17" s="21">
        <v>0.98180000000000001</v>
      </c>
      <c r="O17">
        <v>54</v>
      </c>
    </row>
  </sheetData>
  <sheetProtection sheet="1" objects="1" scenarios="1"/>
  <sortState xmlns:xlrd2="http://schemas.microsoft.com/office/spreadsheetml/2017/richdata2" ref="A4:O17">
    <sortCondition ref="A4:A1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1230-1E51-45AF-B61C-07EF63895266}">
  <dimension ref="A1:O15"/>
  <sheetViews>
    <sheetView workbookViewId="0">
      <selection activeCell="A2" sqref="A2:XFD5"/>
    </sheetView>
  </sheetViews>
  <sheetFormatPr defaultRowHeight="12.5" x14ac:dyDescent="0.25"/>
  <cols>
    <col min="1" max="1" width="26.54296875" customWidth="1"/>
    <col min="2" max="2" width="27.90625" style="5" customWidth="1"/>
    <col min="3" max="3" width="19.90625" customWidth="1"/>
    <col min="4" max="4" width="15.36328125" customWidth="1"/>
    <col min="7" max="7" width="18.453125" customWidth="1"/>
    <col min="8" max="9" width="18.54296875" customWidth="1"/>
    <col min="12" max="15" width="30.90625" customWidth="1"/>
  </cols>
  <sheetData>
    <row r="1" spans="1:15" ht="69" customHeight="1" x14ac:dyDescent="0.3">
      <c r="A1" s="3" t="s">
        <v>1</v>
      </c>
      <c r="B1" s="4" t="s">
        <v>2</v>
      </c>
      <c r="C1" s="4" t="s">
        <v>3</v>
      </c>
      <c r="D1" s="4" t="s">
        <v>38</v>
      </c>
      <c r="E1" s="3" t="s">
        <v>4</v>
      </c>
      <c r="F1" s="4" t="s">
        <v>5</v>
      </c>
      <c r="G1" s="4" t="s">
        <v>6</v>
      </c>
      <c r="H1" s="4" t="s">
        <v>7</v>
      </c>
      <c r="I1" s="6" t="s">
        <v>39</v>
      </c>
      <c r="J1" s="3" t="s">
        <v>8</v>
      </c>
      <c r="K1" s="3" t="s">
        <v>9</v>
      </c>
      <c r="L1" s="7" t="s">
        <v>40</v>
      </c>
      <c r="M1" s="7" t="s">
        <v>41</v>
      </c>
      <c r="N1" s="6" t="s">
        <v>42</v>
      </c>
      <c r="O1" s="6" t="s">
        <v>47</v>
      </c>
    </row>
    <row r="2" spans="1:15" x14ac:dyDescent="0.25">
      <c r="A2" t="s">
        <v>32</v>
      </c>
      <c r="B2" s="5" t="s">
        <v>33</v>
      </c>
      <c r="C2" t="s">
        <v>10</v>
      </c>
      <c r="D2">
        <v>80</v>
      </c>
      <c r="E2">
        <v>0</v>
      </c>
      <c r="F2">
        <v>1</v>
      </c>
      <c r="G2">
        <v>0</v>
      </c>
      <c r="H2">
        <v>0</v>
      </c>
      <c r="I2" s="9">
        <v>1</v>
      </c>
      <c r="J2">
        <v>16.8</v>
      </c>
      <c r="K2">
        <v>7.5</v>
      </c>
      <c r="L2">
        <f>SUM(I2:K2)</f>
        <v>25.3</v>
      </c>
      <c r="M2">
        <f>SUM(I2/D2)</f>
        <v>1.2500000000000001E-2</v>
      </c>
      <c r="N2" s="8">
        <v>0.70350000000000001</v>
      </c>
      <c r="O2">
        <v>59</v>
      </c>
    </row>
    <row r="3" spans="1:15" x14ac:dyDescent="0.25">
      <c r="A3" t="s">
        <v>25</v>
      </c>
      <c r="B3" s="5" t="s">
        <v>21</v>
      </c>
      <c r="C3" t="s">
        <v>10</v>
      </c>
      <c r="D3">
        <v>66</v>
      </c>
      <c r="H3">
        <v>2.4</v>
      </c>
      <c r="I3" s="9">
        <f>SUM(E3:H3)</f>
        <v>2.4</v>
      </c>
      <c r="K3">
        <v>2.6</v>
      </c>
      <c r="L3">
        <f>SUM(I3:K3)</f>
        <v>5</v>
      </c>
      <c r="M3">
        <f>SUM(I3/D3)</f>
        <v>3.6363636363636362E-2</v>
      </c>
      <c r="N3" s="11">
        <v>0.48</v>
      </c>
      <c r="O3">
        <v>59</v>
      </c>
    </row>
    <row r="4" spans="1:15" x14ac:dyDescent="0.25">
      <c r="A4" s="17" t="s">
        <v>35</v>
      </c>
      <c r="B4" s="5" t="s">
        <v>15</v>
      </c>
      <c r="C4" t="s">
        <v>10</v>
      </c>
      <c r="D4">
        <v>98</v>
      </c>
      <c r="E4">
        <v>0</v>
      </c>
      <c r="F4">
        <v>0</v>
      </c>
      <c r="G4">
        <v>0</v>
      </c>
      <c r="H4">
        <v>0.5</v>
      </c>
      <c r="I4" s="9">
        <v>0.5</v>
      </c>
      <c r="J4">
        <v>5</v>
      </c>
      <c r="K4">
        <v>0</v>
      </c>
      <c r="L4">
        <f>SUM(I4:K4)</f>
        <v>5.5</v>
      </c>
      <c r="M4">
        <f>SUM(I4/D4)</f>
        <v>5.1020408163265302E-3</v>
      </c>
      <c r="N4" s="14">
        <v>1</v>
      </c>
      <c r="O4">
        <v>39</v>
      </c>
    </row>
    <row r="5" spans="1:15" x14ac:dyDescent="0.25">
      <c r="A5" t="s">
        <v>24</v>
      </c>
      <c r="B5" s="5" t="s">
        <v>21</v>
      </c>
      <c r="C5" t="s">
        <v>10</v>
      </c>
      <c r="D5">
        <v>98</v>
      </c>
      <c r="H5">
        <v>9.8000000000000007</v>
      </c>
      <c r="I5" s="9">
        <v>9.8000000000000007</v>
      </c>
      <c r="J5">
        <v>22.6</v>
      </c>
      <c r="K5">
        <v>0.6</v>
      </c>
      <c r="L5">
        <f>SUM(I5:K5)</f>
        <v>33.000000000000007</v>
      </c>
      <c r="M5" s="13">
        <f>SUM(I5/D5)</f>
        <v>0.1</v>
      </c>
      <c r="N5" s="16">
        <v>0.98180000000000001</v>
      </c>
      <c r="O5">
        <v>54</v>
      </c>
    </row>
    <row r="7" spans="1:15" x14ac:dyDescent="0.25">
      <c r="A7" s="13"/>
    </row>
    <row r="8" spans="1:15" x14ac:dyDescent="0.25">
      <c r="A8" s="13"/>
    </row>
    <row r="9" spans="1:15" x14ac:dyDescent="0.25">
      <c r="A9" s="17"/>
    </row>
    <row r="11" spans="1:15" x14ac:dyDescent="0.25">
      <c r="A11" s="10"/>
    </row>
    <row r="12" spans="1:15" x14ac:dyDescent="0.25">
      <c r="I12" s="9"/>
    </row>
    <row r="14" spans="1:15" x14ac:dyDescent="0.25">
      <c r="A14" s="10"/>
    </row>
    <row r="15" spans="1:15" x14ac:dyDescent="0.25">
      <c r="I15" s="9"/>
    </row>
  </sheetData>
  <sortState xmlns:xlrd2="http://schemas.microsoft.com/office/spreadsheetml/2017/richdata2" ref="A2:O5">
    <sortCondition ref="A2:A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3983-8665-4F95-96DC-C1E8CFBC531A}">
  <dimension ref="A1:O12"/>
  <sheetViews>
    <sheetView workbookViewId="0">
      <selection activeCell="A2" sqref="A2:XFD6"/>
    </sheetView>
  </sheetViews>
  <sheetFormatPr defaultRowHeight="12.5" x14ac:dyDescent="0.25"/>
  <cols>
    <col min="1" max="1" width="52.6328125" customWidth="1"/>
    <col min="3" max="4" width="17.7265625" customWidth="1"/>
    <col min="6" max="6" width="12.54296875" customWidth="1"/>
    <col min="7" max="9" width="20.26953125" customWidth="1"/>
    <col min="10" max="10" width="16.6328125" customWidth="1"/>
    <col min="11" max="15" width="26.90625" customWidth="1"/>
  </cols>
  <sheetData>
    <row r="1" spans="1:15" ht="74.5" customHeight="1" x14ac:dyDescent="0.3">
      <c r="A1" s="3" t="s">
        <v>1</v>
      </c>
      <c r="B1" s="3" t="s">
        <v>2</v>
      </c>
      <c r="C1" s="3" t="s">
        <v>3</v>
      </c>
      <c r="D1" s="7" t="s">
        <v>45</v>
      </c>
      <c r="E1" s="3" t="s">
        <v>4</v>
      </c>
      <c r="F1" s="4" t="s">
        <v>5</v>
      </c>
      <c r="G1" s="4" t="s">
        <v>6</v>
      </c>
      <c r="H1" s="4" t="s">
        <v>7</v>
      </c>
      <c r="I1" s="6" t="s">
        <v>39</v>
      </c>
      <c r="J1" s="4" t="s">
        <v>8</v>
      </c>
      <c r="K1" s="3" t="s">
        <v>9</v>
      </c>
      <c r="L1" s="7" t="s">
        <v>40</v>
      </c>
      <c r="M1" s="7" t="s">
        <v>41</v>
      </c>
      <c r="N1" s="6" t="s">
        <v>42</v>
      </c>
      <c r="O1" s="7" t="s">
        <v>47</v>
      </c>
    </row>
    <row r="2" spans="1:15" x14ac:dyDescent="0.25">
      <c r="A2" t="s">
        <v>17</v>
      </c>
      <c r="B2" t="s">
        <v>18</v>
      </c>
      <c r="C2" t="s">
        <v>19</v>
      </c>
      <c r="D2">
        <v>300</v>
      </c>
      <c r="H2">
        <v>10</v>
      </c>
      <c r="I2">
        <f>SUM(H2)</f>
        <v>10</v>
      </c>
      <c r="J2">
        <v>18</v>
      </c>
      <c r="K2">
        <v>4</v>
      </c>
      <c r="L2">
        <f>SUM(I2:K2)</f>
        <v>32</v>
      </c>
      <c r="M2" s="17">
        <f>SUM(I2/D2)</f>
        <v>3.3333333333333333E-2</v>
      </c>
      <c r="N2" s="8">
        <v>0.875</v>
      </c>
      <c r="O2">
        <v>27</v>
      </c>
    </row>
    <row r="3" spans="1:15" x14ac:dyDescent="0.25">
      <c r="A3" t="s">
        <v>20</v>
      </c>
      <c r="B3" t="s">
        <v>21</v>
      </c>
      <c r="C3" t="s">
        <v>19</v>
      </c>
      <c r="D3">
        <v>145</v>
      </c>
      <c r="H3">
        <v>0.2</v>
      </c>
      <c r="I3">
        <f>SUM(H3)</f>
        <v>0.2</v>
      </c>
      <c r="J3">
        <v>19.399999999999999</v>
      </c>
      <c r="K3">
        <v>3.5</v>
      </c>
      <c r="L3">
        <f>SUM(I3:K3)</f>
        <v>23.099999999999998</v>
      </c>
      <c r="M3">
        <f>SUM(I3/D3)</f>
        <v>1.3793103448275863E-3</v>
      </c>
      <c r="N3" s="8">
        <v>0.84840000000000004</v>
      </c>
      <c r="O3">
        <v>59</v>
      </c>
    </row>
    <row r="4" spans="1:15" x14ac:dyDescent="0.25">
      <c r="A4" t="s">
        <v>22</v>
      </c>
      <c r="B4" t="s">
        <v>12</v>
      </c>
      <c r="C4" t="s">
        <v>19</v>
      </c>
      <c r="D4">
        <v>122</v>
      </c>
      <c r="E4">
        <v>3.7</v>
      </c>
      <c r="F4">
        <v>0</v>
      </c>
      <c r="G4">
        <v>0</v>
      </c>
      <c r="H4">
        <v>1.4</v>
      </c>
      <c r="I4">
        <f>SUM(E4:H4)</f>
        <v>5.0999999999999996</v>
      </c>
      <c r="J4">
        <v>1.3</v>
      </c>
      <c r="K4">
        <v>0</v>
      </c>
      <c r="L4">
        <f>SUM(I4:K4)</f>
        <v>6.3999999999999995</v>
      </c>
      <c r="M4" s="17">
        <f>SUM(I4/D4)</f>
        <v>4.1803278688524584E-2</v>
      </c>
      <c r="N4" s="16">
        <v>1</v>
      </c>
      <c r="O4">
        <v>59</v>
      </c>
    </row>
    <row r="5" spans="1:15" x14ac:dyDescent="0.25">
      <c r="A5" t="s">
        <v>28</v>
      </c>
      <c r="B5" t="s">
        <v>29</v>
      </c>
      <c r="C5" t="s">
        <v>19</v>
      </c>
      <c r="D5">
        <v>153</v>
      </c>
      <c r="I5">
        <v>0</v>
      </c>
      <c r="J5">
        <v>7.72</v>
      </c>
      <c r="K5">
        <v>0.6</v>
      </c>
      <c r="L5">
        <f>SUM(I5:K5)</f>
        <v>8.32</v>
      </c>
      <c r="M5" s="15"/>
      <c r="N5" s="8">
        <v>0.92779999999999996</v>
      </c>
      <c r="O5">
        <v>59</v>
      </c>
    </row>
    <row r="6" spans="1:15" x14ac:dyDescent="0.25">
      <c r="A6" s="17" t="s">
        <v>11</v>
      </c>
      <c r="B6" t="s">
        <v>12</v>
      </c>
      <c r="C6" t="s">
        <v>13</v>
      </c>
      <c r="D6" s="17">
        <v>496</v>
      </c>
      <c r="E6">
        <v>1</v>
      </c>
      <c r="F6">
        <v>1</v>
      </c>
      <c r="G6">
        <v>3</v>
      </c>
      <c r="H6">
        <v>76.66</v>
      </c>
      <c r="I6">
        <f>SUM(E6:H6)</f>
        <v>81.66</v>
      </c>
      <c r="J6">
        <v>120</v>
      </c>
      <c r="K6">
        <v>348.26</v>
      </c>
      <c r="L6">
        <f>SUM(I6:K6)</f>
        <v>549.91999999999996</v>
      </c>
      <c r="M6" s="13">
        <f>SUM(I6/D6)</f>
        <v>0.16463709677419355</v>
      </c>
      <c r="N6" s="8">
        <v>0.36670000000000003</v>
      </c>
      <c r="O6">
        <v>59</v>
      </c>
    </row>
    <row r="9" spans="1:15" x14ac:dyDescent="0.25">
      <c r="A9" s="13"/>
    </row>
    <row r="10" spans="1:15" ht="18" customHeight="1" x14ac:dyDescent="0.25">
      <c r="A10" s="18"/>
    </row>
    <row r="12" spans="1:15" x14ac:dyDescent="0.25">
      <c r="A12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67F3-4654-4EE7-84A3-57E6237D0EE6}">
  <dimension ref="A1:O11"/>
  <sheetViews>
    <sheetView workbookViewId="0">
      <selection activeCell="A2" sqref="A2:XFD2"/>
    </sheetView>
  </sheetViews>
  <sheetFormatPr defaultRowHeight="12.5" x14ac:dyDescent="0.25"/>
  <cols>
    <col min="1" max="1" width="47.81640625" customWidth="1"/>
    <col min="3" max="4" width="28.1796875" customWidth="1"/>
    <col min="5" max="5" width="14.90625" customWidth="1"/>
    <col min="6" max="6" width="11.81640625" customWidth="1"/>
    <col min="7" max="7" width="16.6328125" customWidth="1"/>
    <col min="8" max="9" width="20.54296875" customWidth="1"/>
    <col min="10" max="10" width="23.81640625" customWidth="1"/>
    <col min="12" max="12" width="26.54296875" customWidth="1"/>
    <col min="13" max="13" width="24.90625" customWidth="1"/>
    <col min="14" max="14" width="19.6328125" customWidth="1"/>
    <col min="15" max="15" width="29.36328125" customWidth="1"/>
  </cols>
  <sheetData>
    <row r="1" spans="1:15" ht="56" customHeight="1" x14ac:dyDescent="0.3">
      <c r="A1" s="3" t="s">
        <v>1</v>
      </c>
      <c r="B1" s="3" t="s">
        <v>2</v>
      </c>
      <c r="C1" s="3" t="s">
        <v>3</v>
      </c>
      <c r="D1" s="7" t="s">
        <v>48</v>
      </c>
      <c r="E1" s="3" t="s">
        <v>4</v>
      </c>
      <c r="F1" s="4" t="s">
        <v>5</v>
      </c>
      <c r="G1" s="4" t="s">
        <v>6</v>
      </c>
      <c r="H1" s="4" t="s">
        <v>7</v>
      </c>
      <c r="I1" s="6" t="s">
        <v>39</v>
      </c>
      <c r="J1" s="4" t="s">
        <v>8</v>
      </c>
      <c r="K1" s="3" t="s">
        <v>9</v>
      </c>
      <c r="L1" s="7" t="s">
        <v>40</v>
      </c>
      <c r="M1" s="7" t="s">
        <v>41</v>
      </c>
      <c r="N1" s="6" t="s">
        <v>42</v>
      </c>
      <c r="O1" s="7" t="s">
        <v>49</v>
      </c>
    </row>
    <row r="2" spans="1:15" x14ac:dyDescent="0.25">
      <c r="A2" s="17" t="s">
        <v>34</v>
      </c>
      <c r="C2" t="s">
        <v>19</v>
      </c>
      <c r="D2">
        <v>500</v>
      </c>
      <c r="H2">
        <v>7</v>
      </c>
      <c r="I2">
        <f>SUM(E2:H2)</f>
        <v>7</v>
      </c>
      <c r="J2">
        <v>84</v>
      </c>
      <c r="K2">
        <v>5</v>
      </c>
      <c r="L2">
        <f>SUM(I2:K2)</f>
        <v>96</v>
      </c>
      <c r="M2">
        <f>SUM(I2/D2)</f>
        <v>1.4E-2</v>
      </c>
      <c r="N2" s="16">
        <v>0.94789999999999996</v>
      </c>
      <c r="O2">
        <v>44</v>
      </c>
    </row>
    <row r="7" spans="1:15" x14ac:dyDescent="0.25">
      <c r="A7" s="13"/>
    </row>
    <row r="10" spans="1:15" x14ac:dyDescent="0.25">
      <c r="A10" s="17"/>
    </row>
    <row r="11" spans="1:15" x14ac:dyDescent="0.25">
      <c r="A11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workbookViewId="0">
      <pane xSplit="1" ySplit="3" topLeftCell="J4" activePane="bottomRight" state="frozen"/>
      <selection pane="topRight" activeCell="C1" sqref="C1"/>
      <selection pane="bottomLeft" activeCell="A4" sqref="A4"/>
      <selection pane="bottomRight" activeCell="A5" sqref="A5:XFD6"/>
    </sheetView>
  </sheetViews>
  <sheetFormatPr defaultRowHeight="12.5" x14ac:dyDescent="0.25"/>
  <cols>
    <col min="1" max="1" width="34.6328125" customWidth="1"/>
    <col min="2" max="2" width="30.81640625" customWidth="1"/>
    <col min="3" max="3" width="31.26953125" customWidth="1"/>
    <col min="4" max="4" width="23.81640625" customWidth="1"/>
    <col min="5" max="5" width="18.81640625" customWidth="1"/>
    <col min="6" max="6" width="14.54296875" customWidth="1"/>
    <col min="7" max="7" width="17.7265625" style="5" customWidth="1"/>
    <col min="8" max="9" width="22.54296875" customWidth="1"/>
    <col min="10" max="10" width="13.7265625" customWidth="1"/>
    <col min="11" max="14" width="16.453125" customWidth="1"/>
    <col min="15" max="15" width="35.81640625" customWidth="1"/>
  </cols>
  <sheetData>
    <row r="1" spans="1:15" ht="20" x14ac:dyDescent="0.4">
      <c r="A1" s="1" t="s">
        <v>0</v>
      </c>
    </row>
    <row r="3" spans="1:15" ht="13" x14ac:dyDescent="0.3">
      <c r="A3" s="2"/>
      <c r="B3" s="2"/>
      <c r="C3" s="2"/>
      <c r="D3" s="2"/>
      <c r="E3" s="2"/>
      <c r="F3" s="2"/>
      <c r="G3" s="12"/>
      <c r="H3" s="2"/>
      <c r="I3" s="2"/>
      <c r="J3" s="2"/>
      <c r="K3" s="2"/>
      <c r="L3" s="2"/>
      <c r="M3" s="2"/>
      <c r="N3" s="2"/>
      <c r="O3" s="2"/>
    </row>
    <row r="4" spans="1:15" ht="55" customHeight="1" x14ac:dyDescent="0.3">
      <c r="A4" s="3" t="s">
        <v>1</v>
      </c>
      <c r="B4" s="3" t="s">
        <v>2</v>
      </c>
      <c r="C4" s="3" t="s">
        <v>3</v>
      </c>
      <c r="D4" s="7" t="s">
        <v>50</v>
      </c>
      <c r="E4" s="3" t="s">
        <v>4</v>
      </c>
      <c r="F4" s="4" t="s">
        <v>5</v>
      </c>
      <c r="G4" s="4" t="s">
        <v>6</v>
      </c>
      <c r="H4" s="4" t="s">
        <v>7</v>
      </c>
      <c r="I4" s="6" t="s">
        <v>39</v>
      </c>
      <c r="J4" s="4" t="s">
        <v>8</v>
      </c>
      <c r="K4" s="3" t="s">
        <v>9</v>
      </c>
      <c r="L4" s="7" t="s">
        <v>40</v>
      </c>
      <c r="M4" s="7" t="s">
        <v>41</v>
      </c>
      <c r="N4" s="6" t="s">
        <v>42</v>
      </c>
      <c r="O4" s="7" t="s">
        <v>47</v>
      </c>
    </row>
    <row r="5" spans="1:15" x14ac:dyDescent="0.25">
      <c r="A5" s="17" t="s">
        <v>14</v>
      </c>
      <c r="B5" t="s">
        <v>15</v>
      </c>
      <c r="C5" t="s">
        <v>16</v>
      </c>
      <c r="D5">
        <v>1946</v>
      </c>
      <c r="H5">
        <v>10.5</v>
      </c>
      <c r="I5">
        <f>SUM(E5:H5)</f>
        <v>10.5</v>
      </c>
      <c r="J5">
        <v>203.5</v>
      </c>
      <c r="K5">
        <v>73.5</v>
      </c>
      <c r="L5">
        <f>SUM(I5:K5)</f>
        <v>287.5</v>
      </c>
      <c r="M5">
        <f>SUM(I5/D5)</f>
        <v>5.3956834532374104E-3</v>
      </c>
      <c r="N5" s="8">
        <v>0.74429999999999996</v>
      </c>
      <c r="O5">
        <v>59</v>
      </c>
    </row>
    <row r="6" spans="1:15" x14ac:dyDescent="0.25">
      <c r="A6" s="17" t="s">
        <v>36</v>
      </c>
      <c r="B6" t="s">
        <v>37</v>
      </c>
      <c r="C6" t="s">
        <v>16</v>
      </c>
      <c r="D6">
        <v>3257</v>
      </c>
      <c r="F6">
        <v>142.6</v>
      </c>
      <c r="G6" s="5">
        <v>400</v>
      </c>
      <c r="I6">
        <f>SUM(E6:H6)</f>
        <v>542.6</v>
      </c>
      <c r="J6">
        <v>120</v>
      </c>
      <c r="K6">
        <v>79.599999999999994</v>
      </c>
      <c r="L6">
        <f>SUM(I6:K6)</f>
        <v>742.2</v>
      </c>
      <c r="M6" s="13">
        <f>SUM(I6/D6)</f>
        <v>0.16659502609763588</v>
      </c>
      <c r="N6" s="16">
        <v>0.89270000000000005</v>
      </c>
      <c r="O6">
        <v>22</v>
      </c>
    </row>
    <row r="9" spans="1:15" x14ac:dyDescent="0.25">
      <c r="A9" s="13"/>
    </row>
    <row r="10" spans="1:15" x14ac:dyDescent="0.25">
      <c r="A10" s="13"/>
    </row>
    <row r="12" spans="1:15" x14ac:dyDescent="0.25">
      <c r="A12" s="17"/>
    </row>
  </sheetData>
  <sortState xmlns:xlrd2="http://schemas.microsoft.com/office/spreadsheetml/2017/richdata2" ref="A5:O21">
    <sortCondition ref="C5:C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Under 50</vt:lpstr>
      <vt:lpstr>Under 100</vt:lpstr>
      <vt:lpstr>Under 500</vt:lpstr>
      <vt:lpstr>Under 1000</vt:lpstr>
      <vt:lpstr>More than 1000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Jones</dc:creator>
  <cp:lastModifiedBy>Kristy Jones</cp:lastModifiedBy>
  <dcterms:created xsi:type="dcterms:W3CDTF">2024-04-11T01:02:42Z</dcterms:created>
  <dcterms:modified xsi:type="dcterms:W3CDTF">2024-05-01T21:50:03Z</dcterms:modified>
</cp:coreProperties>
</file>