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esk\Dropbox (NWF)\Education\ENVIROED\CAMPUS\RecycleMania\Game Day Challenge\2023\Reporting\"/>
    </mc:Choice>
  </mc:AlternateContent>
  <xr:revisionPtr revIDLastSave="0" documentId="13_ncr:1_{165BCC41-F2C9-4D5A-A4DB-1C104320A81E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Recycling Per Capita" sheetId="3" r:id="rId1"/>
    <sheet name="Food Organics Per Capita" sheetId="4" r:id="rId2"/>
    <sheet name="Waste Minimization Per Capita" sheetId="2" r:id="rId3"/>
  </sheets>
  <calcPr calcId="191029"/>
</workbook>
</file>

<file path=xl/calcChain.xml><?xml version="1.0" encoding="utf-8"?>
<calcChain xmlns="http://schemas.openxmlformats.org/spreadsheetml/2006/main">
  <c r="H20" i="4" l="1"/>
  <c r="H6" i="4" l="1"/>
  <c r="H15" i="4"/>
  <c r="M11" i="2" l="1"/>
  <c r="N11" i="2" s="1"/>
  <c r="M23" i="2"/>
  <c r="N23" i="2" s="1"/>
  <c r="M5" i="2"/>
  <c r="N5" i="2" s="1"/>
  <c r="M18" i="2"/>
  <c r="N18" i="2" s="1"/>
  <c r="M15" i="2"/>
  <c r="N15" i="2" s="1"/>
  <c r="M9" i="2"/>
  <c r="N9" i="2" s="1"/>
  <c r="M24" i="2"/>
  <c r="N24" i="2" s="1"/>
  <c r="M22" i="2"/>
  <c r="N22" i="2" s="1"/>
  <c r="M14" i="2"/>
  <c r="N14" i="2" s="1"/>
  <c r="M12" i="2"/>
  <c r="N12" i="2" s="1"/>
  <c r="M13" i="2"/>
  <c r="N13" i="2" s="1"/>
  <c r="M19" i="2"/>
  <c r="N19" i="2" s="1"/>
  <c r="M17" i="2"/>
  <c r="N17" i="2" s="1"/>
  <c r="M3" i="2"/>
  <c r="N3" i="2" s="1"/>
  <c r="M16" i="2"/>
  <c r="N16" i="2" s="1"/>
  <c r="M6" i="2"/>
  <c r="N6" i="2" s="1"/>
  <c r="M4" i="2"/>
  <c r="N4" i="2" s="1"/>
  <c r="M8" i="2"/>
  <c r="N8" i="2" s="1"/>
  <c r="M7" i="2"/>
  <c r="N7" i="2" s="1"/>
  <c r="M21" i="2"/>
  <c r="N21" i="2" s="1"/>
  <c r="M20" i="2"/>
  <c r="N20" i="2" s="1"/>
  <c r="M10" i="2"/>
  <c r="N10" i="2" s="1"/>
  <c r="H14" i="4"/>
  <c r="H18" i="4"/>
  <c r="H23" i="4"/>
  <c r="H9" i="4"/>
  <c r="H3" i="4"/>
  <c r="H19" i="4"/>
  <c r="H5" i="4"/>
  <c r="H8" i="4"/>
  <c r="H11" i="4"/>
  <c r="H4" i="4"/>
  <c r="H10" i="4"/>
  <c r="H7" i="4"/>
  <c r="H24" i="4"/>
  <c r="H13" i="4"/>
  <c r="H21" i="4"/>
  <c r="H22" i="4"/>
  <c r="H12" i="4"/>
  <c r="H16" i="4"/>
  <c r="H17" i="4"/>
  <c r="K34" i="3"/>
  <c r="K31" i="3"/>
  <c r="L31" i="3" s="1"/>
  <c r="K16" i="3"/>
  <c r="L16" i="3" s="1"/>
  <c r="K4" i="3"/>
  <c r="L4" i="3" s="1"/>
  <c r="K23" i="3"/>
  <c r="L23" i="3" s="1"/>
  <c r="K17" i="3"/>
  <c r="L17" i="3" s="1"/>
  <c r="K11" i="3"/>
  <c r="L11" i="3" s="1"/>
  <c r="K15" i="3"/>
  <c r="L15" i="3" s="1"/>
  <c r="K5" i="3"/>
  <c r="L5" i="3" s="1"/>
  <c r="K27" i="3"/>
  <c r="L27" i="3" s="1"/>
  <c r="L3" i="3"/>
  <c r="K14" i="3"/>
  <c r="L14" i="3" s="1"/>
  <c r="K13" i="3"/>
  <c r="L13" i="3" s="1"/>
  <c r="K18" i="3"/>
  <c r="L18" i="3" s="1"/>
  <c r="K35" i="3"/>
  <c r="K28" i="3"/>
  <c r="L28" i="3" s="1"/>
  <c r="K7" i="3"/>
  <c r="L7" i="3" s="1"/>
  <c r="K6" i="3"/>
  <c r="L6" i="3" s="1"/>
  <c r="K25" i="3"/>
  <c r="L25" i="3" s="1"/>
  <c r="K12" i="3"/>
  <c r="L12" i="3" s="1"/>
  <c r="K24" i="3"/>
  <c r="L24" i="3" s="1"/>
  <c r="K33" i="3"/>
  <c r="L33" i="3" s="1"/>
  <c r="K29" i="3"/>
  <c r="L29" i="3" s="1"/>
  <c r="K10" i="3"/>
  <c r="L10" i="3" s="1"/>
  <c r="K30" i="3"/>
  <c r="L30" i="3" s="1"/>
  <c r="K26" i="3"/>
  <c r="L26" i="3" s="1"/>
  <c r="K20" i="3"/>
  <c r="L20" i="3" s="1"/>
  <c r="K21" i="3"/>
  <c r="L21" i="3" s="1"/>
  <c r="K8" i="3"/>
  <c r="L8" i="3" s="1"/>
  <c r="K22" i="3"/>
  <c r="L22" i="3" s="1"/>
  <c r="K32" i="3"/>
  <c r="L32" i="3" s="1"/>
  <c r="K19" i="3"/>
  <c r="L19" i="3" s="1"/>
  <c r="K9" i="3"/>
  <c r="L9" i="3" s="1"/>
  <c r="L34" i="3" l="1"/>
</calcChain>
</file>

<file path=xl/sharedStrings.xml><?xml version="1.0" encoding="utf-8"?>
<sst xmlns="http://schemas.openxmlformats.org/spreadsheetml/2006/main" count="487" uniqueCount="193">
  <si>
    <t>Institution Name</t>
  </si>
  <si>
    <t>Athletic Conference</t>
  </si>
  <si>
    <t>Date of Football Game</t>
  </si>
  <si>
    <t>Opponent</t>
  </si>
  <si>
    <t>Arena/Gym Name</t>
  </si>
  <si>
    <t>Official Attendance</t>
  </si>
  <si>
    <t>Paper</t>
  </si>
  <si>
    <t>Bottles and Cans</t>
  </si>
  <si>
    <t>Corrugated Cardboard</t>
  </si>
  <si>
    <t>Mixed Recyclable Materials</t>
  </si>
  <si>
    <t>Organics - Food</t>
  </si>
  <si>
    <t>Trash</t>
  </si>
  <si>
    <t>Liberty University</t>
  </si>
  <si>
    <t>Conference USA</t>
  </si>
  <si>
    <t>September 9th, 2023</t>
  </si>
  <si>
    <t>New Mexico State University</t>
  </si>
  <si>
    <t>Williams Stadium</t>
  </si>
  <si>
    <t>20,123</t>
  </si>
  <si>
    <t>Lafayette College</t>
  </si>
  <si>
    <t>Patriot League</t>
  </si>
  <si>
    <t>9/16/2023</t>
  </si>
  <si>
    <t>Columbia University</t>
  </si>
  <si>
    <t>Fisher Stadium</t>
  </si>
  <si>
    <t>University of Rochester</t>
  </si>
  <si>
    <t>Liberty League</t>
  </si>
  <si>
    <t>10/07/23</t>
  </si>
  <si>
    <t>Union College</t>
  </si>
  <si>
    <t>Fauver Stadium</t>
  </si>
  <si>
    <t>3,919</t>
  </si>
  <si>
    <t>Weber State University</t>
  </si>
  <si>
    <t>Big Sky Conference</t>
  </si>
  <si>
    <t>October 7th, 2023</t>
  </si>
  <si>
    <t>Northern Arizona University</t>
  </si>
  <si>
    <t>Stewart Stadium</t>
  </si>
  <si>
    <t>Michigan</t>
  </si>
  <si>
    <t>Grand Valley State University</t>
  </si>
  <si>
    <t>Great Lakes Intercollegiate Athletic Conference</t>
  </si>
  <si>
    <t>September 16, 2023</t>
  </si>
  <si>
    <t>Assumption</t>
  </si>
  <si>
    <t>Lubbers Stadium</t>
  </si>
  <si>
    <t>Carnegie Mellon University</t>
  </si>
  <si>
    <t>Presidents' Athletic Conference</t>
  </si>
  <si>
    <t>October 7, 2023</t>
  </si>
  <si>
    <t>Thiel</t>
  </si>
  <si>
    <t>Gesling Stadium</t>
  </si>
  <si>
    <t>Missouri</t>
  </si>
  <si>
    <t>Missouri S&amp;T</t>
  </si>
  <si>
    <t>Great Lakes Valley</t>
  </si>
  <si>
    <t>10-28-2023</t>
  </si>
  <si>
    <t>William Jewell</t>
  </si>
  <si>
    <t>Gale Bullman Field</t>
  </si>
  <si>
    <t>Catawba College</t>
  </si>
  <si>
    <t>South Atlantic Conference</t>
  </si>
  <si>
    <t>10/28/2023</t>
  </si>
  <si>
    <t>Barton College</t>
  </si>
  <si>
    <t>Shuford Stadium</t>
  </si>
  <si>
    <t>Ohio University</t>
  </si>
  <si>
    <t>Mid-American Conference (MAC)</t>
  </si>
  <si>
    <t>10/21/23</t>
  </si>
  <si>
    <t>Western Michigan</t>
  </si>
  <si>
    <t>Peden Stadium</t>
  </si>
  <si>
    <t>5,279</t>
  </si>
  <si>
    <t>Stanford University</t>
  </si>
  <si>
    <t>PAC-12</t>
  </si>
  <si>
    <t>University of Washington</t>
  </si>
  <si>
    <t>Stanford Stadium</t>
  </si>
  <si>
    <t>24,380</t>
  </si>
  <si>
    <t>N/A</t>
  </si>
  <si>
    <t>United States Military Academy - West Point</t>
  </si>
  <si>
    <t>28OCT23</t>
  </si>
  <si>
    <t>UMass</t>
  </si>
  <si>
    <t>Michie Stadium</t>
  </si>
  <si>
    <t>29,625</t>
  </si>
  <si>
    <t>18NOV23</t>
  </si>
  <si>
    <t>Coastal Carolina</t>
  </si>
  <si>
    <t>26,867</t>
  </si>
  <si>
    <t>University of Richmond</t>
  </si>
  <si>
    <t>ACC</t>
  </si>
  <si>
    <t>11/11/2023</t>
  </si>
  <si>
    <t>Elon University</t>
  </si>
  <si>
    <t>Robins Stadium</t>
  </si>
  <si>
    <t>6,539</t>
  </si>
  <si>
    <t>Appalachian State University</t>
  </si>
  <si>
    <t>Sun Belt Conference</t>
  </si>
  <si>
    <t>East Carolina University</t>
  </si>
  <si>
    <t>Kidd Brewer Stadium</t>
  </si>
  <si>
    <t>40,168</t>
  </si>
  <si>
    <t>Clemson University</t>
  </si>
  <si>
    <t>10/07/2023</t>
  </si>
  <si>
    <t>Wake Forest</t>
  </si>
  <si>
    <t>Memorial Stadium/Death Valley</t>
  </si>
  <si>
    <t>80,810</t>
  </si>
  <si>
    <t>The Ohio State University</t>
  </si>
  <si>
    <t>Big Ten Conference</t>
  </si>
  <si>
    <t>9/9/2023</t>
  </si>
  <si>
    <t>Youngstown State University</t>
  </si>
  <si>
    <t>Ohio Stadium</t>
  </si>
  <si>
    <t>102,900</t>
  </si>
  <si>
    <t>13,579.50</t>
  </si>
  <si>
    <t>Coastal Carolina University</t>
  </si>
  <si>
    <t>Sunbelt Conference</t>
  </si>
  <si>
    <t>9/21/2023</t>
  </si>
  <si>
    <t>Georgia State</t>
  </si>
  <si>
    <t>Brooks Stadium</t>
  </si>
  <si>
    <t>15,248</t>
  </si>
  <si>
    <t>University of Minnesota</t>
  </si>
  <si>
    <t>NCAA</t>
  </si>
  <si>
    <t>10/7/23</t>
  </si>
  <si>
    <t>Hunting Bank Stadium</t>
  </si>
  <si>
    <t>Georgia</t>
  </si>
  <si>
    <t>University of Michigan</t>
  </si>
  <si>
    <t>Big Ten</t>
  </si>
  <si>
    <t>9/23/23</t>
  </si>
  <si>
    <t>Rutgers</t>
  </si>
  <si>
    <t>Michigan Stadium</t>
  </si>
  <si>
    <t>109,756</t>
  </si>
  <si>
    <t>University of Illinois Urbana-Champaign</t>
  </si>
  <si>
    <t>09/23/23</t>
  </si>
  <si>
    <t>Florida Atlantic University</t>
  </si>
  <si>
    <t>Memorial Stadium</t>
  </si>
  <si>
    <t>60,000</t>
  </si>
  <si>
    <t>University of Louisiana at Lafayette</t>
  </si>
  <si>
    <t>November 25, 2023</t>
  </si>
  <si>
    <t>University of Louisiana Monroe</t>
  </si>
  <si>
    <t>Cajun Field</t>
  </si>
  <si>
    <t>Macalester College</t>
  </si>
  <si>
    <t>MIAC</t>
  </si>
  <si>
    <t>Bethel University</t>
  </si>
  <si>
    <t>Macalester Stadium</t>
  </si>
  <si>
    <t>2,800</t>
  </si>
  <si>
    <t>Belhaven University</t>
  </si>
  <si>
    <t>Division III level of the National Collegiate Athletic Association NCAA, USA South Athletic Conference</t>
  </si>
  <si>
    <t>November 11, 2023</t>
  </si>
  <si>
    <t>Brevard College</t>
  </si>
  <si>
    <t>Belhaven Bowl Stadium</t>
  </si>
  <si>
    <t>Penn State University</t>
  </si>
  <si>
    <t>Big 10</t>
  </si>
  <si>
    <t>September 23, 2023</t>
  </si>
  <si>
    <t>University of Iowa</t>
  </si>
  <si>
    <t>Beaver Stadium</t>
  </si>
  <si>
    <t>110,830</t>
  </si>
  <si>
    <t>44,900</t>
  </si>
  <si>
    <t>University of Tennessee - Knoxville</t>
  </si>
  <si>
    <t>SEC</t>
  </si>
  <si>
    <t>11/18</t>
  </si>
  <si>
    <t>Neyland Stadium</t>
  </si>
  <si>
    <t>101,915</t>
  </si>
  <si>
    <t>University of Colorado- Boulder</t>
  </si>
  <si>
    <t>Pac-12</t>
  </si>
  <si>
    <t>Nebraska</t>
  </si>
  <si>
    <t>Folsom Field</t>
  </si>
  <si>
    <t>University of the Incarnate Word</t>
  </si>
  <si>
    <t>Southland</t>
  </si>
  <si>
    <t>11/4/23</t>
  </si>
  <si>
    <t>Nicholls State University</t>
  </si>
  <si>
    <t>Benson Stadium</t>
  </si>
  <si>
    <t>Louisiana State University</t>
  </si>
  <si>
    <t>Southeastern Conference</t>
  </si>
  <si>
    <t>Florida Gators</t>
  </si>
  <si>
    <t>Tiger Stadium</t>
  </si>
  <si>
    <t>97,670</t>
  </si>
  <si>
    <t>11,540</t>
  </si>
  <si>
    <t>University of Colorado Boulder</t>
  </si>
  <si>
    <t>11/11/23</t>
  </si>
  <si>
    <t>University of Arizona</t>
  </si>
  <si>
    <t>41,737</t>
  </si>
  <si>
    <t>University of Arkansas - Fayetteville</t>
  </si>
  <si>
    <t>Southeastern</t>
  </si>
  <si>
    <t>11-24-23</t>
  </si>
  <si>
    <t>Donald W. Reynolds Razorback Stadium</t>
  </si>
  <si>
    <t>59,847</t>
  </si>
  <si>
    <t>University of California, Berkeley</t>
  </si>
  <si>
    <t>10/7/2023</t>
  </si>
  <si>
    <t>Oregon State University</t>
  </si>
  <si>
    <t>California Memorial Stadium</t>
  </si>
  <si>
    <t>n/a</t>
  </si>
  <si>
    <t>Arizona State University</t>
  </si>
  <si>
    <t>Fresno State</t>
  </si>
  <si>
    <t>Mountain America Stadium, Home of the Sun Devils</t>
  </si>
  <si>
    <t>46,723</t>
  </si>
  <si>
    <t>5,860</t>
  </si>
  <si>
    <t>Auburn University</t>
  </si>
  <si>
    <t>Southeastern Conference (SEC)</t>
  </si>
  <si>
    <t>9/2/2023</t>
  </si>
  <si>
    <t>Jordan-Hare Stadium</t>
  </si>
  <si>
    <t>Total Recycling</t>
  </si>
  <si>
    <t>Recycling Per Capita</t>
  </si>
  <si>
    <t>Food Organics Per Capita</t>
  </si>
  <si>
    <t>Total Waste</t>
  </si>
  <si>
    <t>Waste Per Capita</t>
  </si>
  <si>
    <t>GameDay Football 2023 - Recycling Per Capita</t>
  </si>
  <si>
    <t>GameDay Football 2023 - Food Organics Per Capita</t>
  </si>
  <si>
    <t>GameDay Football 2023 - Waste Minimization Per Capita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</si>
</sst>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rgb="FF000000"/>
      <name val="Calibri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 applyFont="1"/>
    <xf numFmtId="0" fontId="2" fillId="2" borderId="1" xfId="0" applyFont="1" applyFill="1" applyBorder="1"/>
    <xf numFmtId="0" fontId="0" fillId="11" borderId="1" xfId="0" applyFont="1" applyFill="1" applyBorder="1" applyAlignment="1">
      <alignment wrapText="1"/>
    </xf>
    <xf numFmtId="0" fontId="0" fillId="0" borderId="1" xfId="0" applyFont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10" borderId="1" xfId="0" applyFont="1" applyFill="1" applyBorder="1" applyAlignment="1">
      <alignment wrapText="1"/>
    </xf>
    <xf numFmtId="0" fontId="0" fillId="9" borderId="1" xfId="0" applyFont="1" applyFill="1" applyBorder="1"/>
    <xf numFmtId="0" fontId="0" fillId="9" borderId="1" xfId="0" applyFont="1" applyFill="1" applyBorder="1" applyAlignment="1">
      <alignment wrapText="1"/>
    </xf>
    <xf numFmtId="0" fontId="0" fillId="10" borderId="1" xfId="0" applyFont="1" applyFill="1" applyBorder="1"/>
    <xf numFmtId="0" fontId="0" fillId="0" borderId="1" xfId="0" applyFont="1" applyBorder="1" applyAlignment="1">
      <alignment wrapText="1"/>
    </xf>
    <xf numFmtId="0" fontId="2" fillId="4" borderId="1" xfId="0" applyFont="1" applyFill="1" applyBorder="1"/>
    <xf numFmtId="0" fontId="0" fillId="9" borderId="1" xfId="0" applyFont="1" applyFill="1" applyBorder="1" applyAlignment="1">
      <alignment horizontal="right"/>
    </xf>
    <xf numFmtId="0" fontId="1" fillId="5" borderId="1" xfId="0" applyFont="1" applyFill="1" applyBorder="1"/>
    <xf numFmtId="0" fontId="1" fillId="10" borderId="1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right"/>
    </xf>
    <xf numFmtId="0" fontId="0" fillId="8" borderId="1" xfId="0" applyFont="1" applyFill="1" applyBorder="1" applyAlignment="1">
      <alignment horizontal="right"/>
    </xf>
    <xf numFmtId="0" fontId="0" fillId="8" borderId="1" xfId="0" applyFont="1" applyFill="1" applyBorder="1"/>
    <xf numFmtId="0" fontId="2" fillId="6" borderId="1" xfId="0" applyFont="1" applyFill="1" applyBorder="1"/>
    <xf numFmtId="0" fontId="1" fillId="7" borderId="1" xfId="0" applyFont="1" applyFill="1" applyBorder="1"/>
    <xf numFmtId="0" fontId="1" fillId="7" borderId="1" xfId="0" applyFont="1" applyFill="1" applyBorder="1" applyAlignment="1">
      <alignment wrapText="1"/>
    </xf>
    <xf numFmtId="0" fontId="1" fillId="6" borderId="1" xfId="0" applyFont="1" applyFill="1" applyBorder="1"/>
    <xf numFmtId="0" fontId="0" fillId="6" borderId="1" xfId="0" applyFont="1" applyFill="1" applyBorder="1"/>
    <xf numFmtId="0" fontId="0" fillId="0" borderId="1" xfId="0" applyFont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9" borderId="1" xfId="0" applyFont="1" applyFill="1" applyBorder="1" applyAlignment="1">
      <alignment horizontal="left"/>
    </xf>
    <xf numFmtId="0" fontId="0" fillId="4" borderId="1" xfId="0" applyFont="1" applyFill="1" applyBorder="1"/>
    <xf numFmtId="0" fontId="1" fillId="5" borderId="1" xfId="0" applyFont="1" applyFill="1" applyBorder="1" applyAlignment="1">
      <alignment horizontal="left"/>
    </xf>
    <xf numFmtId="0" fontId="1" fillId="10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00FF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05CCD-E543-4379-B3A7-585B3EF1AE4D}">
  <dimension ref="A1:L35"/>
  <sheetViews>
    <sheetView tabSelected="1" workbookViewId="0"/>
  </sheetViews>
  <sheetFormatPr defaultRowHeight="15.5" x14ac:dyDescent="0.35"/>
  <cols>
    <col min="1" max="1" width="39.4140625" style="3" customWidth="1"/>
    <col min="2" max="2" width="29.08203125" style="10" customWidth="1"/>
    <col min="3" max="3" width="40.5" style="3" customWidth="1"/>
    <col min="4" max="4" width="32.83203125" style="3" customWidth="1"/>
    <col min="5" max="5" width="30.25" style="3" customWidth="1"/>
    <col min="6" max="6" width="20.5" style="23" customWidth="1"/>
    <col min="7" max="7" width="8.6640625" style="3"/>
    <col min="8" max="8" width="15.4140625" style="3" customWidth="1"/>
    <col min="9" max="9" width="17.6640625" style="3" customWidth="1"/>
    <col min="10" max="10" width="15.1640625" style="3" customWidth="1"/>
    <col min="11" max="11" width="16.6640625" style="3" customWidth="1"/>
    <col min="12" max="12" width="20" style="3" customWidth="1"/>
    <col min="13" max="16384" width="8.6640625" style="3"/>
  </cols>
  <sheetData>
    <row r="1" spans="1:12" ht="18.5" x14ac:dyDescent="0.45">
      <c r="A1" s="1" t="s">
        <v>190</v>
      </c>
      <c r="B1" s="2"/>
    </row>
    <row r="2" spans="1:12" s="4" customFormat="1" ht="39" customHeight="1" x14ac:dyDescent="0.35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24" t="s">
        <v>5</v>
      </c>
      <c r="G2" s="4" t="s">
        <v>6</v>
      </c>
      <c r="H2" s="5" t="s">
        <v>7</v>
      </c>
      <c r="I2" s="5" t="s">
        <v>8</v>
      </c>
      <c r="J2" s="5" t="s">
        <v>9</v>
      </c>
      <c r="K2" s="6" t="s">
        <v>185</v>
      </c>
      <c r="L2" s="6" t="s">
        <v>186</v>
      </c>
    </row>
    <row r="3" spans="1:12" s="7" customFormat="1" x14ac:dyDescent="0.35">
      <c r="A3" s="7" t="s">
        <v>147</v>
      </c>
      <c r="B3" s="8" t="s">
        <v>148</v>
      </c>
      <c r="C3" s="7" t="s">
        <v>94</v>
      </c>
      <c r="D3" s="7" t="s">
        <v>149</v>
      </c>
      <c r="E3" s="7" t="s">
        <v>150</v>
      </c>
      <c r="F3" s="25">
        <v>43874</v>
      </c>
      <c r="G3" s="7">
        <v>20</v>
      </c>
      <c r="H3" s="7">
        <v>12855</v>
      </c>
      <c r="I3" s="7">
        <v>4420</v>
      </c>
      <c r="K3" s="9">
        <v>17295</v>
      </c>
      <c r="L3" s="9">
        <f t="shared" ref="L3:L33" si="0">SUM(K3/F3)</f>
        <v>0.39419701873546975</v>
      </c>
    </row>
    <row r="4" spans="1:12" s="7" customFormat="1" ht="22.5" customHeight="1" x14ac:dyDescent="0.35">
      <c r="A4" s="7" t="s">
        <v>142</v>
      </c>
      <c r="B4" s="8" t="s">
        <v>143</v>
      </c>
      <c r="C4" s="7" t="s">
        <v>144</v>
      </c>
      <c r="D4" s="7" t="s">
        <v>109</v>
      </c>
      <c r="E4" s="7" t="s">
        <v>145</v>
      </c>
      <c r="F4" s="25" t="s">
        <v>146</v>
      </c>
      <c r="G4" s="7">
        <v>218.55</v>
      </c>
      <c r="H4" s="7">
        <v>1890</v>
      </c>
      <c r="I4" s="7">
        <v>9980</v>
      </c>
      <c r="J4" s="7">
        <v>27580</v>
      </c>
      <c r="K4" s="9">
        <f>SUM(G4:J4)</f>
        <v>39668.550000000003</v>
      </c>
      <c r="L4" s="9">
        <f t="shared" si="0"/>
        <v>0.38923171270176132</v>
      </c>
    </row>
    <row r="5" spans="1:12" s="7" customFormat="1" x14ac:dyDescent="0.35">
      <c r="A5" s="7" t="s">
        <v>121</v>
      </c>
      <c r="B5" s="8" t="s">
        <v>83</v>
      </c>
      <c r="C5" s="7" t="s">
        <v>122</v>
      </c>
      <c r="D5" s="7" t="s">
        <v>123</v>
      </c>
      <c r="E5" s="7" t="s">
        <v>124</v>
      </c>
      <c r="F5" s="25">
        <v>13892</v>
      </c>
      <c r="J5" s="7">
        <v>5200</v>
      </c>
      <c r="K5" s="9">
        <f>SUM(G5:J5)</f>
        <v>5200</v>
      </c>
      <c r="L5" s="9">
        <f t="shared" si="0"/>
        <v>0.37431615318168732</v>
      </c>
    </row>
    <row r="6" spans="1:12" x14ac:dyDescent="0.35">
      <c r="A6" s="3" t="s">
        <v>62</v>
      </c>
      <c r="B6" s="10" t="s">
        <v>63</v>
      </c>
      <c r="C6" s="3" t="s">
        <v>53</v>
      </c>
      <c r="D6" s="3" t="s">
        <v>64</v>
      </c>
      <c r="E6" s="3" t="s">
        <v>65</v>
      </c>
      <c r="F6" s="23" t="s">
        <v>66</v>
      </c>
      <c r="G6" s="3" t="s">
        <v>67</v>
      </c>
      <c r="H6" s="3" t="s">
        <v>67</v>
      </c>
      <c r="I6" s="3" t="s">
        <v>67</v>
      </c>
      <c r="J6" s="3">
        <v>6420</v>
      </c>
      <c r="K6" s="9">
        <f>SUM(J6)</f>
        <v>6420</v>
      </c>
      <c r="L6" s="9">
        <f t="shared" si="0"/>
        <v>0.26333059885151766</v>
      </c>
    </row>
    <row r="7" spans="1:12" s="7" customFormat="1" x14ac:dyDescent="0.35">
      <c r="A7" s="3" t="s">
        <v>92</v>
      </c>
      <c r="B7" s="10" t="s">
        <v>93</v>
      </c>
      <c r="C7" s="3" t="s">
        <v>94</v>
      </c>
      <c r="D7" s="3" t="s">
        <v>95</v>
      </c>
      <c r="E7" s="3" t="s">
        <v>96</v>
      </c>
      <c r="F7" s="23" t="s">
        <v>97</v>
      </c>
      <c r="G7" s="3"/>
      <c r="H7" s="3">
        <v>8300</v>
      </c>
      <c r="I7" s="3">
        <v>11640</v>
      </c>
      <c r="J7" s="3">
        <v>3480</v>
      </c>
      <c r="K7" s="9">
        <f>SUM(H7:J7)</f>
        <v>23420</v>
      </c>
      <c r="L7" s="9">
        <f t="shared" si="0"/>
        <v>0.22759961127308065</v>
      </c>
    </row>
    <row r="8" spans="1:12" x14ac:dyDescent="0.35">
      <c r="A8" s="3" t="s">
        <v>51</v>
      </c>
      <c r="B8" s="10" t="s">
        <v>52</v>
      </c>
      <c r="C8" s="3" t="s">
        <v>53</v>
      </c>
      <c r="D8" s="3" t="s">
        <v>54</v>
      </c>
      <c r="E8" s="3" t="s">
        <v>55</v>
      </c>
      <c r="F8" s="23">
        <v>1935</v>
      </c>
      <c r="J8" s="3">
        <v>378.5</v>
      </c>
      <c r="K8" s="9">
        <f>SUM(G8:J8)</f>
        <v>378.5</v>
      </c>
      <c r="L8" s="9">
        <f t="shared" si="0"/>
        <v>0.19560723514211886</v>
      </c>
    </row>
    <row r="9" spans="1:12" x14ac:dyDescent="0.35">
      <c r="A9" s="3" t="s">
        <v>82</v>
      </c>
      <c r="B9" s="10" t="s">
        <v>83</v>
      </c>
      <c r="C9" s="3" t="s">
        <v>20</v>
      </c>
      <c r="D9" s="3" t="s">
        <v>84</v>
      </c>
      <c r="E9" s="3" t="s">
        <v>85</v>
      </c>
      <c r="F9" s="23" t="s">
        <v>86</v>
      </c>
      <c r="I9" s="3">
        <v>1280</v>
      </c>
      <c r="J9" s="3">
        <v>6340</v>
      </c>
      <c r="K9" s="9">
        <f>SUM(I9:J9)</f>
        <v>7620</v>
      </c>
      <c r="L9" s="9">
        <f t="shared" si="0"/>
        <v>0.18970324636526589</v>
      </c>
    </row>
    <row r="10" spans="1:12" ht="19" customHeight="1" x14ac:dyDescent="0.35">
      <c r="A10" s="3" t="s">
        <v>12</v>
      </c>
      <c r="B10" s="10" t="s">
        <v>13</v>
      </c>
      <c r="C10" s="3" t="s">
        <v>14</v>
      </c>
      <c r="D10" s="3" t="s">
        <v>15</v>
      </c>
      <c r="E10" s="3" t="s">
        <v>16</v>
      </c>
      <c r="F10" s="23" t="s">
        <v>17</v>
      </c>
      <c r="J10" s="3">
        <v>3700</v>
      </c>
      <c r="K10" s="9">
        <f>SUM(G10:J10)</f>
        <v>3700</v>
      </c>
      <c r="L10" s="9">
        <f t="shared" si="0"/>
        <v>0.18386920439298315</v>
      </c>
    </row>
    <row r="11" spans="1:12" x14ac:dyDescent="0.35">
      <c r="A11" s="7" t="s">
        <v>105</v>
      </c>
      <c r="B11" s="10" t="s">
        <v>106</v>
      </c>
      <c r="C11" s="3" t="s">
        <v>107</v>
      </c>
      <c r="D11" s="3" t="s">
        <v>34</v>
      </c>
      <c r="E11" s="3" t="s">
        <v>108</v>
      </c>
      <c r="F11" s="23">
        <v>44614</v>
      </c>
      <c r="J11" s="3">
        <v>8200</v>
      </c>
      <c r="K11" s="9">
        <f>SUM(G11:J11)</f>
        <v>8200</v>
      </c>
      <c r="L11" s="9">
        <f t="shared" si="0"/>
        <v>0.18379880754919981</v>
      </c>
    </row>
    <row r="12" spans="1:12" x14ac:dyDescent="0.35">
      <c r="A12" s="3" t="s">
        <v>56</v>
      </c>
      <c r="B12" s="10" t="s">
        <v>57</v>
      </c>
      <c r="C12" s="3" t="s">
        <v>58</v>
      </c>
      <c r="D12" s="3" t="s">
        <v>59</v>
      </c>
      <c r="E12" s="3" t="s">
        <v>60</v>
      </c>
      <c r="F12" s="23" t="s">
        <v>61</v>
      </c>
      <c r="J12" s="3">
        <v>944</v>
      </c>
      <c r="K12" s="9">
        <f>SUM(H12:J12)</f>
        <v>944</v>
      </c>
      <c r="L12" s="9">
        <f t="shared" si="0"/>
        <v>0.17882174654290586</v>
      </c>
    </row>
    <row r="13" spans="1:12" x14ac:dyDescent="0.35">
      <c r="A13" s="3" t="s">
        <v>171</v>
      </c>
      <c r="B13" s="10" t="s">
        <v>63</v>
      </c>
      <c r="C13" s="3" t="s">
        <v>172</v>
      </c>
      <c r="D13" s="3" t="s">
        <v>173</v>
      </c>
      <c r="E13" s="3" t="s">
        <v>174</v>
      </c>
      <c r="F13" s="23">
        <v>34930</v>
      </c>
      <c r="G13" s="3" t="s">
        <v>175</v>
      </c>
      <c r="H13" s="3">
        <v>2000</v>
      </c>
      <c r="I13" s="3">
        <v>0</v>
      </c>
      <c r="J13" s="3">
        <v>3740</v>
      </c>
      <c r="K13" s="9">
        <f>SUM(H13:J13)</f>
        <v>5740</v>
      </c>
      <c r="L13" s="9">
        <f t="shared" si="0"/>
        <v>0.16432865731462926</v>
      </c>
    </row>
    <row r="14" spans="1:12" x14ac:dyDescent="0.35">
      <c r="A14" s="7" t="s">
        <v>162</v>
      </c>
      <c r="B14" s="8" t="s">
        <v>63</v>
      </c>
      <c r="C14" s="7" t="s">
        <v>163</v>
      </c>
      <c r="D14" s="7" t="s">
        <v>164</v>
      </c>
      <c r="E14" s="7" t="s">
        <v>150</v>
      </c>
      <c r="F14" s="25" t="s">
        <v>165</v>
      </c>
      <c r="G14" s="7">
        <v>20</v>
      </c>
      <c r="H14" s="7">
        <v>4579</v>
      </c>
      <c r="I14" s="7">
        <v>2100</v>
      </c>
      <c r="J14" s="7"/>
      <c r="K14" s="9">
        <f>SUM(G14:J14)</f>
        <v>6699</v>
      </c>
      <c r="L14" s="9">
        <f t="shared" si="0"/>
        <v>0.1605050674461509</v>
      </c>
    </row>
    <row r="15" spans="1:12" x14ac:dyDescent="0.35">
      <c r="A15" s="3" t="s">
        <v>110</v>
      </c>
      <c r="B15" s="10" t="s">
        <v>111</v>
      </c>
      <c r="C15" s="3" t="s">
        <v>112</v>
      </c>
      <c r="D15" s="3" t="s">
        <v>113</v>
      </c>
      <c r="E15" s="3" t="s">
        <v>114</v>
      </c>
      <c r="F15" s="23" t="s">
        <v>115</v>
      </c>
      <c r="J15" s="3">
        <v>15600</v>
      </c>
      <c r="K15" s="9">
        <f>SUM(G15:J15)</f>
        <v>15600</v>
      </c>
      <c r="L15" s="9">
        <f t="shared" si="0"/>
        <v>0.14213345967418639</v>
      </c>
    </row>
    <row r="16" spans="1:12" x14ac:dyDescent="0.35">
      <c r="A16" s="3" t="s">
        <v>151</v>
      </c>
      <c r="B16" s="10" t="s">
        <v>152</v>
      </c>
      <c r="C16" s="3" t="s">
        <v>153</v>
      </c>
      <c r="D16" s="3" t="s">
        <v>154</v>
      </c>
      <c r="E16" s="3" t="s">
        <v>155</v>
      </c>
      <c r="F16" s="23">
        <v>3158</v>
      </c>
      <c r="J16" s="3">
        <v>420.2</v>
      </c>
      <c r="K16" s="9">
        <f>SUM(G16:J16)</f>
        <v>420.2</v>
      </c>
      <c r="L16" s="9">
        <f t="shared" si="0"/>
        <v>0.1330588980367321</v>
      </c>
    </row>
    <row r="17" spans="1:12" x14ac:dyDescent="0.35">
      <c r="A17" s="3" t="s">
        <v>76</v>
      </c>
      <c r="B17" s="10" t="s">
        <v>77</v>
      </c>
      <c r="C17" s="3" t="s">
        <v>78</v>
      </c>
      <c r="D17" s="3" t="s">
        <v>79</v>
      </c>
      <c r="E17" s="3" t="s">
        <v>80</v>
      </c>
      <c r="F17" s="23" t="s">
        <v>81</v>
      </c>
      <c r="J17" s="3">
        <v>834</v>
      </c>
      <c r="K17" s="9">
        <f>SUM(G17:J17)</f>
        <v>834</v>
      </c>
      <c r="L17" s="9">
        <f t="shared" si="0"/>
        <v>0.1275424376816027</v>
      </c>
    </row>
    <row r="18" spans="1:12" ht="19.5" customHeight="1" x14ac:dyDescent="0.35">
      <c r="A18" s="3" t="s">
        <v>166</v>
      </c>
      <c r="B18" s="10" t="s">
        <v>167</v>
      </c>
      <c r="C18" s="3" t="s">
        <v>168</v>
      </c>
      <c r="D18" s="3" t="s">
        <v>45</v>
      </c>
      <c r="E18" s="3" t="s">
        <v>169</v>
      </c>
      <c r="F18" s="23" t="s">
        <v>170</v>
      </c>
      <c r="I18" s="3">
        <v>2440</v>
      </c>
      <c r="J18" s="3">
        <v>4540</v>
      </c>
      <c r="K18" s="9">
        <f>SUM(H18:J18)</f>
        <v>6980</v>
      </c>
      <c r="L18" s="9">
        <f t="shared" si="0"/>
        <v>0.1166307417247314</v>
      </c>
    </row>
    <row r="19" spans="1:12" x14ac:dyDescent="0.35">
      <c r="A19" s="3" t="s">
        <v>181</v>
      </c>
      <c r="B19" s="10" t="s">
        <v>182</v>
      </c>
      <c r="C19" s="3" t="s">
        <v>183</v>
      </c>
      <c r="D19" s="3" t="s">
        <v>70</v>
      </c>
      <c r="E19" s="3" t="s">
        <v>184</v>
      </c>
      <c r="F19" s="23">
        <v>88043</v>
      </c>
      <c r="H19" s="3">
        <v>7740</v>
      </c>
      <c r="I19" s="3">
        <v>2040</v>
      </c>
      <c r="K19" s="9">
        <f t="shared" ref="K19:K24" si="1">SUM(G19:J19)</f>
        <v>9780</v>
      </c>
      <c r="L19" s="9">
        <f t="shared" si="0"/>
        <v>0.11108208489033768</v>
      </c>
    </row>
    <row r="20" spans="1:12" x14ac:dyDescent="0.35">
      <c r="A20" s="3" t="s">
        <v>99</v>
      </c>
      <c r="B20" s="10" t="s">
        <v>100</v>
      </c>
      <c r="C20" s="3" t="s">
        <v>101</v>
      </c>
      <c r="D20" s="3" t="s">
        <v>102</v>
      </c>
      <c r="E20" s="3" t="s">
        <v>103</v>
      </c>
      <c r="F20" s="23" t="s">
        <v>104</v>
      </c>
      <c r="J20" s="3">
        <v>1540</v>
      </c>
      <c r="K20" s="9">
        <f t="shared" si="1"/>
        <v>1540</v>
      </c>
      <c r="L20" s="9">
        <f t="shared" si="0"/>
        <v>0.10099685204616998</v>
      </c>
    </row>
    <row r="21" spans="1:12" x14ac:dyDescent="0.35">
      <c r="A21" s="3" t="s">
        <v>87</v>
      </c>
      <c r="B21" s="10" t="s">
        <v>77</v>
      </c>
      <c r="C21" s="3" t="s">
        <v>88</v>
      </c>
      <c r="D21" s="3" t="s">
        <v>89</v>
      </c>
      <c r="E21" s="3" t="s">
        <v>90</v>
      </c>
      <c r="F21" s="23" t="s">
        <v>91</v>
      </c>
      <c r="H21" s="3">
        <v>2854</v>
      </c>
      <c r="I21" s="3">
        <v>2219</v>
      </c>
      <c r="J21" s="3">
        <v>320</v>
      </c>
      <c r="K21" s="9">
        <f t="shared" si="1"/>
        <v>5393</v>
      </c>
      <c r="L21" s="9">
        <f t="shared" si="0"/>
        <v>6.6736790001237473E-2</v>
      </c>
    </row>
    <row r="22" spans="1:12" s="7" customFormat="1" x14ac:dyDescent="0.35">
      <c r="A22" s="7" t="s">
        <v>40</v>
      </c>
      <c r="B22" s="8" t="s">
        <v>41</v>
      </c>
      <c r="C22" s="7" t="s">
        <v>42</v>
      </c>
      <c r="D22" s="7" t="s">
        <v>43</v>
      </c>
      <c r="E22" s="7" t="s">
        <v>44</v>
      </c>
      <c r="F22" s="25">
        <v>1623</v>
      </c>
      <c r="H22" s="7">
        <v>77.5</v>
      </c>
      <c r="K22" s="9">
        <f t="shared" si="1"/>
        <v>77.5</v>
      </c>
      <c r="L22" s="9">
        <f t="shared" si="0"/>
        <v>4.7751078250154039E-2</v>
      </c>
    </row>
    <row r="23" spans="1:12" x14ac:dyDescent="0.35">
      <c r="A23" s="3" t="s">
        <v>23</v>
      </c>
      <c r="B23" s="10" t="s">
        <v>24</v>
      </c>
      <c r="C23" s="3" t="s">
        <v>25</v>
      </c>
      <c r="D23" s="3" t="s">
        <v>26</v>
      </c>
      <c r="E23" s="3" t="s">
        <v>27</v>
      </c>
      <c r="F23" s="23" t="s">
        <v>28</v>
      </c>
      <c r="G23" s="3">
        <v>57</v>
      </c>
      <c r="H23" s="3">
        <v>55</v>
      </c>
      <c r="K23" s="9">
        <f t="shared" si="1"/>
        <v>112</v>
      </c>
      <c r="L23" s="9">
        <f t="shared" si="0"/>
        <v>2.8578719060984945E-2</v>
      </c>
    </row>
    <row r="24" spans="1:12" x14ac:dyDescent="0.35">
      <c r="A24" s="3" t="s">
        <v>46</v>
      </c>
      <c r="B24" s="10" t="s">
        <v>47</v>
      </c>
      <c r="C24" s="3" t="s">
        <v>48</v>
      </c>
      <c r="D24" s="3" t="s">
        <v>49</v>
      </c>
      <c r="E24" s="3" t="s">
        <v>50</v>
      </c>
      <c r="F24" s="23">
        <v>846</v>
      </c>
      <c r="H24" s="3">
        <v>23.52</v>
      </c>
      <c r="K24" s="9">
        <f t="shared" si="1"/>
        <v>23.52</v>
      </c>
      <c r="L24" s="9">
        <f t="shared" si="0"/>
        <v>2.780141843971631E-2</v>
      </c>
    </row>
    <row r="25" spans="1:12" x14ac:dyDescent="0.35">
      <c r="A25" s="3" t="s">
        <v>135</v>
      </c>
      <c r="B25" s="10" t="s">
        <v>136</v>
      </c>
      <c r="C25" s="3" t="s">
        <v>137</v>
      </c>
      <c r="D25" s="3" t="s">
        <v>138</v>
      </c>
      <c r="E25" s="3" t="s">
        <v>139</v>
      </c>
      <c r="F25" s="23" t="s">
        <v>140</v>
      </c>
      <c r="H25" s="3" t="s">
        <v>141</v>
      </c>
      <c r="I25" s="3">
        <v>2300</v>
      </c>
      <c r="K25" s="9">
        <f>SUM(H25:J25)</f>
        <v>2300</v>
      </c>
      <c r="L25" s="9">
        <f t="shared" si="0"/>
        <v>2.0752503834701796E-2</v>
      </c>
    </row>
    <row r="26" spans="1:12" ht="31" x14ac:dyDescent="0.35">
      <c r="A26" s="3" t="s">
        <v>35</v>
      </c>
      <c r="B26" s="10" t="s">
        <v>36</v>
      </c>
      <c r="C26" s="3" t="s">
        <v>37</v>
      </c>
      <c r="D26" s="3" t="s">
        <v>38</v>
      </c>
      <c r="E26" s="3" t="s">
        <v>39</v>
      </c>
      <c r="F26" s="23">
        <v>15844</v>
      </c>
      <c r="J26" s="3">
        <v>286</v>
      </c>
      <c r="K26" s="9">
        <f>SUM(G26:J26)</f>
        <v>286</v>
      </c>
      <c r="L26" s="9">
        <f t="shared" si="0"/>
        <v>1.8050997222923505E-2</v>
      </c>
    </row>
    <row r="27" spans="1:12" x14ac:dyDescent="0.35">
      <c r="A27" s="3" t="s">
        <v>116</v>
      </c>
      <c r="B27" s="10" t="s">
        <v>93</v>
      </c>
      <c r="C27" s="3" t="s">
        <v>117</v>
      </c>
      <c r="D27" s="3" t="s">
        <v>118</v>
      </c>
      <c r="E27" s="3" t="s">
        <v>119</v>
      </c>
      <c r="F27" s="23" t="s">
        <v>120</v>
      </c>
      <c r="J27" s="3">
        <v>1000</v>
      </c>
      <c r="K27" s="9">
        <f>SUM(G27:J27)</f>
        <v>1000</v>
      </c>
      <c r="L27" s="9">
        <f t="shared" si="0"/>
        <v>1.6666666666666666E-2</v>
      </c>
    </row>
    <row r="28" spans="1:12" x14ac:dyDescent="0.35">
      <c r="A28" s="3" t="s">
        <v>68</v>
      </c>
      <c r="B28" s="10" t="s">
        <v>19</v>
      </c>
      <c r="C28" s="3" t="s">
        <v>69</v>
      </c>
      <c r="D28" s="3" t="s">
        <v>70</v>
      </c>
      <c r="E28" s="3" t="s">
        <v>71</v>
      </c>
      <c r="F28" s="23" t="s">
        <v>72</v>
      </c>
      <c r="J28" s="3">
        <v>428.5</v>
      </c>
      <c r="K28" s="9">
        <f>SUM(H28:J28)</f>
        <v>428.5</v>
      </c>
      <c r="L28" s="9">
        <f t="shared" si="0"/>
        <v>1.4464135021097047E-2</v>
      </c>
    </row>
    <row r="29" spans="1:12" x14ac:dyDescent="0.35">
      <c r="A29" s="3" t="s">
        <v>156</v>
      </c>
      <c r="B29" s="10" t="s">
        <v>157</v>
      </c>
      <c r="C29" s="3" t="s">
        <v>132</v>
      </c>
      <c r="D29" s="3" t="s">
        <v>158</v>
      </c>
      <c r="E29" s="3" t="s">
        <v>159</v>
      </c>
      <c r="F29" s="23" t="s">
        <v>160</v>
      </c>
      <c r="H29" s="3">
        <v>1370.83</v>
      </c>
      <c r="J29" s="3" t="s">
        <v>161</v>
      </c>
      <c r="K29" s="9">
        <f>SUM(H29:J29)</f>
        <v>1370.83</v>
      </c>
      <c r="L29" s="9">
        <f t="shared" si="0"/>
        <v>1.4035323026517865E-2</v>
      </c>
    </row>
    <row r="30" spans="1:12" x14ac:dyDescent="0.35">
      <c r="A30" s="3" t="s">
        <v>18</v>
      </c>
      <c r="B30" s="10" t="s">
        <v>19</v>
      </c>
      <c r="C30" s="3" t="s">
        <v>20</v>
      </c>
      <c r="D30" s="3" t="s">
        <v>21</v>
      </c>
      <c r="E30" s="3" t="s">
        <v>22</v>
      </c>
      <c r="F30" s="23">
        <v>3139</v>
      </c>
      <c r="J30" s="3">
        <v>40.03</v>
      </c>
      <c r="K30" s="9">
        <f>SUM(G30:J30)</f>
        <v>40.03</v>
      </c>
      <c r="L30" s="9">
        <f t="shared" si="0"/>
        <v>1.2752468939152597E-2</v>
      </c>
    </row>
    <row r="31" spans="1:12" x14ac:dyDescent="0.35">
      <c r="A31" s="3" t="s">
        <v>29</v>
      </c>
      <c r="B31" s="10" t="s">
        <v>30</v>
      </c>
      <c r="C31" s="3" t="s">
        <v>31</v>
      </c>
      <c r="D31" s="3" t="s">
        <v>32</v>
      </c>
      <c r="E31" s="3" t="s">
        <v>33</v>
      </c>
      <c r="F31" s="23">
        <v>7694</v>
      </c>
      <c r="H31" s="3">
        <v>38.65</v>
      </c>
      <c r="K31" s="9">
        <f>SUM(G31:J31)</f>
        <v>38.65</v>
      </c>
      <c r="L31" s="9">
        <f t="shared" si="0"/>
        <v>5.0233948531323109E-3</v>
      </c>
    </row>
    <row r="32" spans="1:12" ht="62" x14ac:dyDescent="0.35">
      <c r="A32" s="3" t="s">
        <v>130</v>
      </c>
      <c r="B32" s="10" t="s">
        <v>131</v>
      </c>
      <c r="C32" s="3" t="s">
        <v>132</v>
      </c>
      <c r="D32" s="3" t="s">
        <v>133</v>
      </c>
      <c r="E32" s="3" t="s">
        <v>134</v>
      </c>
      <c r="F32" s="23">
        <v>3000</v>
      </c>
      <c r="G32" s="3">
        <v>0</v>
      </c>
      <c r="H32" s="3">
        <v>3</v>
      </c>
      <c r="I32" s="3">
        <v>0</v>
      </c>
      <c r="J32" s="3">
        <v>10</v>
      </c>
      <c r="K32" s="9">
        <f>SUM(G32:J32)</f>
        <v>13</v>
      </c>
      <c r="L32" s="9">
        <f t="shared" si="0"/>
        <v>4.3333333333333331E-3</v>
      </c>
    </row>
    <row r="33" spans="1:12" x14ac:dyDescent="0.35">
      <c r="A33" s="3" t="s">
        <v>125</v>
      </c>
      <c r="B33" s="10" t="s">
        <v>126</v>
      </c>
      <c r="C33" s="3" t="s">
        <v>88</v>
      </c>
      <c r="D33" s="3" t="s">
        <v>127</v>
      </c>
      <c r="E33" s="3" t="s">
        <v>128</v>
      </c>
      <c r="F33" s="23" t="s">
        <v>129</v>
      </c>
      <c r="J33" s="3">
        <v>3.96</v>
      </c>
      <c r="K33" s="9">
        <f>SUM(J33)</f>
        <v>3.96</v>
      </c>
      <c r="L33" s="9">
        <f t="shared" si="0"/>
        <v>1.4142857142857143E-3</v>
      </c>
    </row>
    <row r="34" spans="1:12" x14ac:dyDescent="0.35">
      <c r="A34" s="3" t="s">
        <v>176</v>
      </c>
      <c r="B34" s="10" t="s">
        <v>148</v>
      </c>
      <c r="C34" s="3" t="s">
        <v>37</v>
      </c>
      <c r="D34" s="3" t="s">
        <v>177</v>
      </c>
      <c r="E34" s="3" t="s">
        <v>178</v>
      </c>
      <c r="F34" s="23" t="s">
        <v>179</v>
      </c>
      <c r="G34" s="3" t="s">
        <v>67</v>
      </c>
      <c r="H34" s="3" t="s">
        <v>67</v>
      </c>
      <c r="I34" s="3" t="s">
        <v>67</v>
      </c>
      <c r="J34" s="3">
        <v>12420</v>
      </c>
      <c r="K34" s="9">
        <f>SUM(J34)</f>
        <v>12420</v>
      </c>
      <c r="L34" s="9">
        <f>SUM(K33/F34)</f>
        <v>8.4754831667487097E-5</v>
      </c>
    </row>
    <row r="35" spans="1:12" x14ac:dyDescent="0.35">
      <c r="A35" s="3" t="s">
        <v>68</v>
      </c>
      <c r="B35" s="10" t="s">
        <v>19</v>
      </c>
      <c r="C35" s="3" t="s">
        <v>73</v>
      </c>
      <c r="D35" s="3" t="s">
        <v>74</v>
      </c>
      <c r="E35" s="3" t="s">
        <v>71</v>
      </c>
      <c r="F35" s="23" t="s">
        <v>75</v>
      </c>
      <c r="J35" s="3">
        <v>155</v>
      </c>
      <c r="K35" s="9">
        <f>SUM(H35:J35)</f>
        <v>155</v>
      </c>
      <c r="L35" s="9"/>
    </row>
  </sheetData>
  <sortState ref="A3:L35">
    <sortCondition descending="1" ref="L3:L3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7E7DB-C1B3-4BB9-AFF8-4A12AF7191CF}">
  <dimension ref="A1:H24"/>
  <sheetViews>
    <sheetView zoomScaleNormal="100" workbookViewId="0">
      <selection activeCell="B3" sqref="B3"/>
    </sheetView>
  </sheetViews>
  <sheetFormatPr defaultRowHeight="15.5" x14ac:dyDescent="0.35"/>
  <cols>
    <col min="1" max="1" width="39.4140625" style="3" customWidth="1"/>
    <col min="2" max="2" width="29.5" style="3" customWidth="1"/>
    <col min="3" max="3" width="25.25" style="3" customWidth="1"/>
    <col min="4" max="4" width="29.1640625" style="3" customWidth="1"/>
    <col min="5" max="5" width="30.25" style="3" customWidth="1"/>
    <col min="6" max="6" width="20.5" style="23" customWidth="1"/>
    <col min="7" max="7" width="19.9140625" style="16" customWidth="1"/>
    <col min="8" max="8" width="18.25" style="17" customWidth="1"/>
    <col min="9" max="16384" width="8.6640625" style="3"/>
  </cols>
  <sheetData>
    <row r="1" spans="1:8" ht="18.5" x14ac:dyDescent="0.45">
      <c r="A1" s="11" t="s">
        <v>191</v>
      </c>
      <c r="B1" s="26"/>
      <c r="G1" s="12"/>
      <c r="H1" s="7"/>
    </row>
    <row r="2" spans="1:8" s="13" customFormat="1" ht="39" customHeight="1" x14ac:dyDescent="0.35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27" t="s">
        <v>5</v>
      </c>
      <c r="G2" s="14" t="s">
        <v>10</v>
      </c>
      <c r="H2" s="28" t="s">
        <v>187</v>
      </c>
    </row>
    <row r="3" spans="1:8" s="7" customFormat="1" ht="24.5" customHeight="1" x14ac:dyDescent="0.35">
      <c r="A3" s="7" t="s">
        <v>105</v>
      </c>
      <c r="B3" s="7" t="s">
        <v>106</v>
      </c>
      <c r="C3" s="7" t="s">
        <v>107</v>
      </c>
      <c r="D3" s="7" t="s">
        <v>34</v>
      </c>
      <c r="E3" s="7" t="s">
        <v>108</v>
      </c>
      <c r="F3" s="25">
        <v>44614</v>
      </c>
      <c r="G3" s="15">
        <v>7996</v>
      </c>
      <c r="H3" s="9">
        <f t="shared" ref="H3:H24" si="0">SUM(G3/F3)</f>
        <v>0.17922625184919533</v>
      </c>
    </row>
    <row r="4" spans="1:8" ht="27" customHeight="1" x14ac:dyDescent="0.35">
      <c r="A4" s="3" t="s">
        <v>92</v>
      </c>
      <c r="B4" s="3" t="s">
        <v>93</v>
      </c>
      <c r="C4" s="3" t="s">
        <v>94</v>
      </c>
      <c r="D4" s="3" t="s">
        <v>95</v>
      </c>
      <c r="E4" s="3" t="s">
        <v>96</v>
      </c>
      <c r="F4" s="23" t="s">
        <v>97</v>
      </c>
      <c r="G4" s="15" t="s">
        <v>98</v>
      </c>
      <c r="H4" s="9">
        <f t="shared" si="0"/>
        <v>0.13196793002915452</v>
      </c>
    </row>
    <row r="5" spans="1:8" x14ac:dyDescent="0.35">
      <c r="A5" s="3" t="s">
        <v>147</v>
      </c>
      <c r="B5" s="3" t="s">
        <v>148</v>
      </c>
      <c r="C5" s="3" t="s">
        <v>94</v>
      </c>
      <c r="D5" s="3" t="s">
        <v>149</v>
      </c>
      <c r="E5" s="3" t="s">
        <v>150</v>
      </c>
      <c r="F5" s="23">
        <v>43874</v>
      </c>
      <c r="G5" s="15">
        <v>5575</v>
      </c>
      <c r="H5" s="9">
        <f t="shared" si="0"/>
        <v>0.12706842321192505</v>
      </c>
    </row>
    <row r="6" spans="1:8" x14ac:dyDescent="0.35">
      <c r="A6" s="3" t="s">
        <v>176</v>
      </c>
      <c r="B6" s="3" t="s">
        <v>148</v>
      </c>
      <c r="C6" s="3" t="s">
        <v>37</v>
      </c>
      <c r="D6" s="3" t="s">
        <v>177</v>
      </c>
      <c r="E6" s="3" t="s">
        <v>178</v>
      </c>
      <c r="F6" s="23" t="s">
        <v>179</v>
      </c>
      <c r="G6" s="15" t="s">
        <v>180</v>
      </c>
      <c r="H6" s="9">
        <f t="shared" si="0"/>
        <v>0.12542002867966526</v>
      </c>
    </row>
    <row r="7" spans="1:8" ht="21.5" customHeight="1" x14ac:dyDescent="0.35">
      <c r="A7" s="3" t="s">
        <v>56</v>
      </c>
      <c r="B7" s="3" t="s">
        <v>57</v>
      </c>
      <c r="C7" s="3" t="s">
        <v>58</v>
      </c>
      <c r="D7" s="3" t="s">
        <v>59</v>
      </c>
      <c r="E7" s="3" t="s">
        <v>60</v>
      </c>
      <c r="F7" s="23" t="s">
        <v>61</v>
      </c>
      <c r="G7" s="15">
        <v>532</v>
      </c>
      <c r="H7" s="9">
        <f t="shared" si="0"/>
        <v>0.10077666224663762</v>
      </c>
    </row>
    <row r="8" spans="1:8" x14ac:dyDescent="0.35">
      <c r="A8" s="3" t="s">
        <v>162</v>
      </c>
      <c r="B8" s="3" t="s">
        <v>63</v>
      </c>
      <c r="C8" s="3" t="s">
        <v>163</v>
      </c>
      <c r="D8" s="3" t="s">
        <v>164</v>
      </c>
      <c r="E8" s="3" t="s">
        <v>150</v>
      </c>
      <c r="F8" s="23" t="s">
        <v>165</v>
      </c>
      <c r="G8" s="15">
        <v>4180</v>
      </c>
      <c r="H8" s="9">
        <f t="shared" si="0"/>
        <v>0.10015094520449482</v>
      </c>
    </row>
    <row r="9" spans="1:8" x14ac:dyDescent="0.35">
      <c r="A9" s="3" t="s">
        <v>76</v>
      </c>
      <c r="B9" s="3" t="s">
        <v>77</v>
      </c>
      <c r="C9" s="3" t="s">
        <v>78</v>
      </c>
      <c r="D9" s="3" t="s">
        <v>79</v>
      </c>
      <c r="E9" s="3" t="s">
        <v>80</v>
      </c>
      <c r="F9" s="23" t="s">
        <v>81</v>
      </c>
      <c r="G9" s="15">
        <v>622</v>
      </c>
      <c r="H9" s="9">
        <f t="shared" si="0"/>
        <v>9.5121578222969877E-2</v>
      </c>
    </row>
    <row r="10" spans="1:8" x14ac:dyDescent="0.35">
      <c r="A10" s="3" t="s">
        <v>62</v>
      </c>
      <c r="B10" s="3" t="s">
        <v>63</v>
      </c>
      <c r="C10" s="3" t="s">
        <v>53</v>
      </c>
      <c r="D10" s="3" t="s">
        <v>64</v>
      </c>
      <c r="E10" s="3" t="s">
        <v>65</v>
      </c>
      <c r="F10" s="23" t="s">
        <v>66</v>
      </c>
      <c r="G10" s="15">
        <v>2020</v>
      </c>
      <c r="H10" s="9">
        <f t="shared" si="0"/>
        <v>8.2854799015586553E-2</v>
      </c>
    </row>
    <row r="11" spans="1:8" x14ac:dyDescent="0.35">
      <c r="A11" s="3" t="s">
        <v>171</v>
      </c>
      <c r="B11" s="3" t="s">
        <v>63</v>
      </c>
      <c r="C11" s="3" t="s">
        <v>172</v>
      </c>
      <c r="D11" s="3" t="s">
        <v>173</v>
      </c>
      <c r="E11" s="3" t="s">
        <v>174</v>
      </c>
      <c r="F11" s="23">
        <v>34930</v>
      </c>
      <c r="G11" s="15">
        <v>2800</v>
      </c>
      <c r="H11" s="9">
        <f t="shared" si="0"/>
        <v>8.0160320641282562E-2</v>
      </c>
    </row>
    <row r="12" spans="1:8" x14ac:dyDescent="0.35">
      <c r="A12" s="3" t="s">
        <v>99</v>
      </c>
      <c r="B12" s="3" t="s">
        <v>100</v>
      </c>
      <c r="C12" s="3" t="s">
        <v>101</v>
      </c>
      <c r="D12" s="3" t="s">
        <v>102</v>
      </c>
      <c r="E12" s="3" t="s">
        <v>103</v>
      </c>
      <c r="F12" s="23" t="s">
        <v>104</v>
      </c>
      <c r="G12" s="15">
        <v>1196</v>
      </c>
      <c r="H12" s="9">
        <f t="shared" si="0"/>
        <v>7.8436516264428116E-2</v>
      </c>
    </row>
    <row r="13" spans="1:8" x14ac:dyDescent="0.35">
      <c r="A13" s="3" t="s">
        <v>12</v>
      </c>
      <c r="B13" s="3" t="s">
        <v>13</v>
      </c>
      <c r="C13" s="3" t="s">
        <v>14</v>
      </c>
      <c r="D13" s="3" t="s">
        <v>15</v>
      </c>
      <c r="E13" s="3" t="s">
        <v>16</v>
      </c>
      <c r="F13" s="23" t="s">
        <v>17</v>
      </c>
      <c r="G13" s="15">
        <v>1220</v>
      </c>
      <c r="H13" s="9">
        <f t="shared" si="0"/>
        <v>6.0627143070118766E-2</v>
      </c>
    </row>
    <row r="14" spans="1:8" x14ac:dyDescent="0.35">
      <c r="A14" s="3" t="s">
        <v>151</v>
      </c>
      <c r="B14" s="3" t="s">
        <v>152</v>
      </c>
      <c r="C14" s="3" t="s">
        <v>153</v>
      </c>
      <c r="D14" s="3" t="s">
        <v>154</v>
      </c>
      <c r="E14" s="3" t="s">
        <v>155</v>
      </c>
      <c r="F14" s="23">
        <v>3158</v>
      </c>
      <c r="G14" s="15">
        <v>185.4</v>
      </c>
      <c r="H14" s="9">
        <f t="shared" si="0"/>
        <v>5.8708043065231162E-2</v>
      </c>
    </row>
    <row r="15" spans="1:8" s="7" customFormat="1" x14ac:dyDescent="0.35">
      <c r="A15" s="7" t="s">
        <v>110</v>
      </c>
      <c r="B15" s="7" t="s">
        <v>111</v>
      </c>
      <c r="C15" s="7" t="s">
        <v>112</v>
      </c>
      <c r="D15" s="7" t="s">
        <v>113</v>
      </c>
      <c r="E15" s="7" t="s">
        <v>114</v>
      </c>
      <c r="F15" s="25">
        <v>109756</v>
      </c>
      <c r="G15" s="15">
        <v>4920</v>
      </c>
      <c r="H15" s="9">
        <f t="shared" si="0"/>
        <v>4.482670651262801E-2</v>
      </c>
    </row>
    <row r="16" spans="1:8" x14ac:dyDescent="0.35">
      <c r="A16" s="3" t="s">
        <v>87</v>
      </c>
      <c r="B16" s="3" t="s">
        <v>77</v>
      </c>
      <c r="C16" s="3" t="s">
        <v>88</v>
      </c>
      <c r="D16" s="3" t="s">
        <v>89</v>
      </c>
      <c r="E16" s="3" t="s">
        <v>90</v>
      </c>
      <c r="F16" s="23" t="s">
        <v>91</v>
      </c>
      <c r="G16" s="15">
        <v>3578</v>
      </c>
      <c r="H16" s="9">
        <f t="shared" si="0"/>
        <v>4.4276698428412323E-2</v>
      </c>
    </row>
    <row r="17" spans="1:8" x14ac:dyDescent="0.35">
      <c r="A17" s="3" t="s">
        <v>82</v>
      </c>
      <c r="B17" s="3" t="s">
        <v>83</v>
      </c>
      <c r="C17" s="3" t="s">
        <v>20</v>
      </c>
      <c r="D17" s="3" t="s">
        <v>84</v>
      </c>
      <c r="E17" s="3" t="s">
        <v>85</v>
      </c>
      <c r="F17" s="23" t="s">
        <v>86</v>
      </c>
      <c r="G17" s="15">
        <v>1440</v>
      </c>
      <c r="H17" s="9">
        <f t="shared" si="0"/>
        <v>3.5849432383987252E-2</v>
      </c>
    </row>
    <row r="18" spans="1:8" x14ac:dyDescent="0.35">
      <c r="A18" s="3" t="s">
        <v>142</v>
      </c>
      <c r="B18" s="3" t="s">
        <v>143</v>
      </c>
      <c r="C18" s="3" t="s">
        <v>144</v>
      </c>
      <c r="D18" s="3" t="s">
        <v>109</v>
      </c>
      <c r="E18" s="3" t="s">
        <v>145</v>
      </c>
      <c r="F18" s="23" t="s">
        <v>146</v>
      </c>
      <c r="G18" s="15">
        <v>3000</v>
      </c>
      <c r="H18" s="9">
        <f t="shared" si="0"/>
        <v>2.9436294951675417E-2</v>
      </c>
    </row>
    <row r="19" spans="1:8" x14ac:dyDescent="0.35">
      <c r="A19" s="3" t="s">
        <v>121</v>
      </c>
      <c r="B19" s="3" t="s">
        <v>83</v>
      </c>
      <c r="C19" s="3" t="s">
        <v>122</v>
      </c>
      <c r="D19" s="3" t="s">
        <v>123</v>
      </c>
      <c r="E19" s="3" t="s">
        <v>124</v>
      </c>
      <c r="F19" s="23">
        <v>5702</v>
      </c>
      <c r="G19" s="15">
        <v>151.375</v>
      </c>
      <c r="H19" s="9">
        <f t="shared" si="0"/>
        <v>2.6547702560505086E-2</v>
      </c>
    </row>
    <row r="20" spans="1:8" x14ac:dyDescent="0.35">
      <c r="A20" s="3" t="s">
        <v>40</v>
      </c>
      <c r="B20" s="3" t="s">
        <v>41</v>
      </c>
      <c r="C20" s="3" t="s">
        <v>42</v>
      </c>
      <c r="D20" s="3" t="s">
        <v>43</v>
      </c>
      <c r="E20" s="3" t="s">
        <v>44</v>
      </c>
      <c r="F20" s="23">
        <v>1623</v>
      </c>
      <c r="G20" s="15">
        <v>40</v>
      </c>
      <c r="H20" s="9">
        <f t="shared" si="0"/>
        <v>2.4645717806531114E-2</v>
      </c>
    </row>
    <row r="21" spans="1:8" x14ac:dyDescent="0.35">
      <c r="A21" s="3" t="s">
        <v>18</v>
      </c>
      <c r="B21" s="3" t="s">
        <v>19</v>
      </c>
      <c r="C21" s="3" t="s">
        <v>20</v>
      </c>
      <c r="D21" s="3" t="s">
        <v>21</v>
      </c>
      <c r="E21" s="3" t="s">
        <v>22</v>
      </c>
      <c r="F21" s="23">
        <v>3139</v>
      </c>
      <c r="G21" s="15">
        <v>77</v>
      </c>
      <c r="H21" s="9">
        <f t="shared" si="0"/>
        <v>2.4530105129021981E-2</v>
      </c>
    </row>
    <row r="22" spans="1:8" x14ac:dyDescent="0.35">
      <c r="A22" s="3" t="s">
        <v>35</v>
      </c>
      <c r="B22" s="3" t="s">
        <v>36</v>
      </c>
      <c r="C22" s="3" t="s">
        <v>37</v>
      </c>
      <c r="D22" s="3" t="s">
        <v>38</v>
      </c>
      <c r="E22" s="3" t="s">
        <v>39</v>
      </c>
      <c r="F22" s="23">
        <v>15844</v>
      </c>
      <c r="G22" s="15">
        <v>260</v>
      </c>
      <c r="H22" s="9">
        <f t="shared" si="0"/>
        <v>1.6409997475385005E-2</v>
      </c>
    </row>
    <row r="23" spans="1:8" x14ac:dyDescent="0.35">
      <c r="A23" s="3" t="s">
        <v>23</v>
      </c>
      <c r="B23" s="3" t="s">
        <v>24</v>
      </c>
      <c r="C23" s="3" t="s">
        <v>25</v>
      </c>
      <c r="D23" s="3" t="s">
        <v>26</v>
      </c>
      <c r="E23" s="3" t="s">
        <v>27</v>
      </c>
      <c r="F23" s="23" t="s">
        <v>28</v>
      </c>
      <c r="G23" s="15">
        <v>57</v>
      </c>
      <c r="H23" s="9">
        <f t="shared" si="0"/>
        <v>1.4544526664965552E-2</v>
      </c>
    </row>
    <row r="24" spans="1:8" x14ac:dyDescent="0.35">
      <c r="A24" s="3" t="s">
        <v>125</v>
      </c>
      <c r="B24" s="3" t="s">
        <v>126</v>
      </c>
      <c r="C24" s="3" t="s">
        <v>88</v>
      </c>
      <c r="D24" s="3" t="s">
        <v>127</v>
      </c>
      <c r="E24" s="3" t="s">
        <v>128</v>
      </c>
      <c r="F24" s="23" t="s">
        <v>129</v>
      </c>
      <c r="G24" s="15">
        <v>4.0199999999999996</v>
      </c>
      <c r="H24" s="9">
        <f t="shared" si="0"/>
        <v>1.4357142857142856E-3</v>
      </c>
    </row>
  </sheetData>
  <sortState ref="A3:H24">
    <sortCondition descending="1" ref="H3:H2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A4354-1CAB-409E-A955-681A890B1DCB}">
  <dimension ref="A1:N24"/>
  <sheetViews>
    <sheetView workbookViewId="0"/>
  </sheetViews>
  <sheetFormatPr defaultRowHeight="15.5" x14ac:dyDescent="0.35"/>
  <cols>
    <col min="1" max="1" width="39.4140625" style="3" customWidth="1"/>
    <col min="2" max="2" width="42.75" style="3" customWidth="1"/>
    <col min="3" max="3" width="26.75" style="3" customWidth="1"/>
    <col min="4" max="4" width="32.83203125" style="3" customWidth="1"/>
    <col min="5" max="5" width="30.25" style="3" customWidth="1"/>
    <col min="6" max="6" width="17.58203125" style="23" customWidth="1"/>
    <col min="7" max="7" width="8.6640625" style="3"/>
    <col min="8" max="8" width="15.4140625" style="3" customWidth="1"/>
    <col min="9" max="9" width="17.6640625" style="3" customWidth="1"/>
    <col min="10" max="10" width="15.08203125" style="3" customWidth="1"/>
    <col min="11" max="11" width="13" style="3" customWidth="1"/>
    <col min="12" max="12" width="13.58203125" style="3" customWidth="1"/>
    <col min="13" max="13" width="14.58203125" style="17" customWidth="1"/>
    <col min="14" max="14" width="17.83203125" style="17" customWidth="1"/>
    <col min="15" max="16384" width="8.6640625" style="3"/>
  </cols>
  <sheetData>
    <row r="1" spans="1:14" ht="18.5" x14ac:dyDescent="0.45">
      <c r="A1" s="18" t="s">
        <v>192</v>
      </c>
      <c r="B1" s="22"/>
    </row>
    <row r="2" spans="1:14" s="19" customFormat="1" ht="39" customHeight="1" x14ac:dyDescent="0.35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29" t="s">
        <v>5</v>
      </c>
      <c r="G2" s="19" t="s">
        <v>6</v>
      </c>
      <c r="H2" s="20" t="s">
        <v>7</v>
      </c>
      <c r="I2" s="20" t="s">
        <v>8</v>
      </c>
      <c r="J2" s="20" t="s">
        <v>9</v>
      </c>
      <c r="K2" s="20" t="s">
        <v>10</v>
      </c>
      <c r="L2" s="19" t="s">
        <v>11</v>
      </c>
      <c r="M2" s="21" t="s">
        <v>188</v>
      </c>
      <c r="N2" s="21" t="s">
        <v>189</v>
      </c>
    </row>
    <row r="3" spans="1:14" x14ac:dyDescent="0.35">
      <c r="A3" s="3" t="s">
        <v>125</v>
      </c>
      <c r="B3" s="3" t="s">
        <v>126</v>
      </c>
      <c r="C3" s="3" t="s">
        <v>88</v>
      </c>
      <c r="D3" s="3" t="s">
        <v>127</v>
      </c>
      <c r="E3" s="3" t="s">
        <v>128</v>
      </c>
      <c r="F3" s="23" t="s">
        <v>129</v>
      </c>
      <c r="J3" s="3">
        <v>3.96</v>
      </c>
      <c r="K3" s="3">
        <v>4.0199999999999996</v>
      </c>
      <c r="L3" s="3">
        <v>7.84</v>
      </c>
      <c r="M3" s="9">
        <f>SUM(J3:L3)</f>
        <v>15.82</v>
      </c>
      <c r="N3" s="9">
        <f t="shared" ref="N3:N24" si="0">SUM(M3/F3)</f>
        <v>5.6500000000000005E-3</v>
      </c>
    </row>
    <row r="4" spans="1:14" s="7" customFormat="1" ht="19.5" customHeight="1" x14ac:dyDescent="0.35">
      <c r="A4" s="7" t="s">
        <v>35</v>
      </c>
      <c r="B4" s="7" t="s">
        <v>36</v>
      </c>
      <c r="C4" s="7" t="s">
        <v>37</v>
      </c>
      <c r="D4" s="7" t="s">
        <v>38</v>
      </c>
      <c r="E4" s="7" t="s">
        <v>39</v>
      </c>
      <c r="F4" s="25">
        <v>15844</v>
      </c>
      <c r="J4" s="7">
        <v>286</v>
      </c>
      <c r="K4" s="7">
        <v>260</v>
      </c>
      <c r="L4" s="7">
        <v>306</v>
      </c>
      <c r="M4" s="9">
        <f>SUM(J4:L4)</f>
        <v>852</v>
      </c>
      <c r="N4" s="9">
        <f t="shared" si="0"/>
        <v>5.3774299419338548E-2</v>
      </c>
    </row>
    <row r="5" spans="1:14" x14ac:dyDescent="0.35">
      <c r="A5" s="3" t="s">
        <v>23</v>
      </c>
      <c r="B5" s="3" t="s">
        <v>24</v>
      </c>
      <c r="C5" s="3" t="s">
        <v>25</v>
      </c>
      <c r="D5" s="3" t="s">
        <v>26</v>
      </c>
      <c r="E5" s="3" t="s">
        <v>27</v>
      </c>
      <c r="F5" s="23" t="s">
        <v>28</v>
      </c>
      <c r="G5" s="3">
        <v>57</v>
      </c>
      <c r="H5" s="3">
        <v>55</v>
      </c>
      <c r="K5" s="3">
        <v>57</v>
      </c>
      <c r="L5" s="3">
        <v>42</v>
      </c>
      <c r="M5" s="9">
        <f>SUM(G5:L5)</f>
        <v>211</v>
      </c>
      <c r="N5" s="9">
        <f t="shared" si="0"/>
        <v>5.3840265373819855E-2</v>
      </c>
    </row>
    <row r="6" spans="1:14" x14ac:dyDescent="0.35">
      <c r="A6" s="3" t="s">
        <v>18</v>
      </c>
      <c r="B6" s="3" t="s">
        <v>19</v>
      </c>
      <c r="C6" s="3" t="s">
        <v>20</v>
      </c>
      <c r="D6" s="3" t="s">
        <v>21</v>
      </c>
      <c r="E6" s="3" t="s">
        <v>22</v>
      </c>
      <c r="F6" s="23">
        <v>3139</v>
      </c>
      <c r="J6" s="3">
        <v>40.03</v>
      </c>
      <c r="K6" s="3">
        <v>77</v>
      </c>
      <c r="L6" s="3">
        <v>279.76</v>
      </c>
      <c r="M6" s="9">
        <f>SUM(J6:L6)</f>
        <v>396.78999999999996</v>
      </c>
      <c r="N6" s="9">
        <f t="shared" si="0"/>
        <v>0.12640649888499522</v>
      </c>
    </row>
    <row r="7" spans="1:14" ht="21" customHeight="1" x14ac:dyDescent="0.35">
      <c r="A7" s="3" t="s">
        <v>87</v>
      </c>
      <c r="B7" s="3" t="s">
        <v>77</v>
      </c>
      <c r="C7" s="3" t="s">
        <v>88</v>
      </c>
      <c r="D7" s="3" t="s">
        <v>89</v>
      </c>
      <c r="E7" s="3" t="s">
        <v>90</v>
      </c>
      <c r="F7" s="23" t="s">
        <v>91</v>
      </c>
      <c r="H7" s="3">
        <v>2854</v>
      </c>
      <c r="I7" s="3">
        <v>2219</v>
      </c>
      <c r="J7" s="3">
        <v>320</v>
      </c>
      <c r="K7" s="3">
        <v>3578</v>
      </c>
      <c r="L7" s="3">
        <v>3140</v>
      </c>
      <c r="M7" s="9">
        <f>SUM(H7:L7)</f>
        <v>12111</v>
      </c>
      <c r="N7" s="9">
        <f t="shared" si="0"/>
        <v>0.14987006558594235</v>
      </c>
    </row>
    <row r="8" spans="1:14" x14ac:dyDescent="0.35">
      <c r="A8" s="3" t="s">
        <v>99</v>
      </c>
      <c r="B8" s="3" t="s">
        <v>100</v>
      </c>
      <c r="C8" s="3" t="s">
        <v>101</v>
      </c>
      <c r="D8" s="3" t="s">
        <v>102</v>
      </c>
      <c r="E8" s="3" t="s">
        <v>103</v>
      </c>
      <c r="F8" s="23" t="s">
        <v>104</v>
      </c>
      <c r="J8" s="3">
        <v>1540</v>
      </c>
      <c r="K8" s="3">
        <v>1196</v>
      </c>
      <c r="L8" s="3">
        <v>680</v>
      </c>
      <c r="M8" s="9">
        <f>SUM(G8:L8)</f>
        <v>3416</v>
      </c>
      <c r="N8" s="9">
        <f t="shared" si="0"/>
        <v>0.22402938090241342</v>
      </c>
    </row>
    <row r="9" spans="1:14" x14ac:dyDescent="0.35">
      <c r="A9" s="3" t="s">
        <v>110</v>
      </c>
      <c r="B9" s="3" t="s">
        <v>111</v>
      </c>
      <c r="C9" s="3" t="s">
        <v>112</v>
      </c>
      <c r="D9" s="3" t="s">
        <v>113</v>
      </c>
      <c r="E9" s="3" t="s">
        <v>114</v>
      </c>
      <c r="F9" s="23" t="s">
        <v>115</v>
      </c>
      <c r="J9" s="3">
        <v>15600</v>
      </c>
      <c r="K9" s="3">
        <v>4920</v>
      </c>
      <c r="L9" s="3">
        <v>6820</v>
      </c>
      <c r="M9" s="9">
        <f>SUM(J9:L9)</f>
        <v>27340</v>
      </c>
      <c r="N9" s="9">
        <f t="shared" si="0"/>
        <v>0.24909799919822151</v>
      </c>
    </row>
    <row r="10" spans="1:14" x14ac:dyDescent="0.35">
      <c r="A10" s="3" t="s">
        <v>82</v>
      </c>
      <c r="B10" s="3" t="s">
        <v>83</v>
      </c>
      <c r="C10" s="3" t="s">
        <v>20</v>
      </c>
      <c r="D10" s="3" t="s">
        <v>84</v>
      </c>
      <c r="E10" s="3" t="s">
        <v>85</v>
      </c>
      <c r="F10" s="23" t="s">
        <v>86</v>
      </c>
      <c r="I10" s="3">
        <v>1280</v>
      </c>
      <c r="J10" s="3">
        <v>6340</v>
      </c>
      <c r="K10" s="3">
        <v>1440</v>
      </c>
      <c r="L10" s="3">
        <v>3540</v>
      </c>
      <c r="M10" s="9">
        <f>SUM(I10:L10)</f>
        <v>12600</v>
      </c>
      <c r="N10" s="9">
        <f t="shared" si="0"/>
        <v>0.31368253335988849</v>
      </c>
    </row>
    <row r="11" spans="1:14" x14ac:dyDescent="0.35">
      <c r="A11" s="3" t="s">
        <v>151</v>
      </c>
      <c r="B11" s="3" t="s">
        <v>152</v>
      </c>
      <c r="C11" s="3" t="s">
        <v>153</v>
      </c>
      <c r="D11" s="3" t="s">
        <v>154</v>
      </c>
      <c r="E11" s="3" t="s">
        <v>155</v>
      </c>
      <c r="F11" s="23">
        <v>3158</v>
      </c>
      <c r="J11" s="3">
        <v>420.2</v>
      </c>
      <c r="K11" s="3">
        <v>185.4</v>
      </c>
      <c r="L11" s="3">
        <v>508.4</v>
      </c>
      <c r="M11" s="9">
        <f>SUM(J11:L11)</f>
        <v>1114</v>
      </c>
      <c r="N11" s="9">
        <f t="shared" si="0"/>
        <v>0.35275490816972765</v>
      </c>
    </row>
    <row r="12" spans="1:14" x14ac:dyDescent="0.35">
      <c r="A12" s="3" t="s">
        <v>171</v>
      </c>
      <c r="B12" s="3" t="s">
        <v>63</v>
      </c>
      <c r="C12" s="3" t="s">
        <v>172</v>
      </c>
      <c r="D12" s="3" t="s">
        <v>173</v>
      </c>
      <c r="E12" s="3" t="s">
        <v>174</v>
      </c>
      <c r="F12" s="23">
        <v>34930</v>
      </c>
      <c r="G12" s="3" t="s">
        <v>175</v>
      </c>
      <c r="H12" s="3">
        <v>2000</v>
      </c>
      <c r="J12" s="3">
        <v>3740</v>
      </c>
      <c r="K12" s="3">
        <v>2800</v>
      </c>
      <c r="L12" s="3">
        <v>4400</v>
      </c>
      <c r="M12" s="9">
        <f>SUM(H12:L12)</f>
        <v>12940</v>
      </c>
      <c r="N12" s="9">
        <f t="shared" si="0"/>
        <v>0.37045519610649869</v>
      </c>
    </row>
    <row r="13" spans="1:14" x14ac:dyDescent="0.35">
      <c r="A13" s="3" t="s">
        <v>92</v>
      </c>
      <c r="B13" s="3" t="s">
        <v>93</v>
      </c>
      <c r="C13" s="3" t="s">
        <v>94</v>
      </c>
      <c r="D13" s="3" t="s">
        <v>95</v>
      </c>
      <c r="E13" s="3" t="s">
        <v>96</v>
      </c>
      <c r="F13" s="23" t="s">
        <v>97</v>
      </c>
      <c r="H13" s="3">
        <v>8300</v>
      </c>
      <c r="I13" s="3">
        <v>11640</v>
      </c>
      <c r="J13" s="3">
        <v>3480</v>
      </c>
      <c r="K13" s="3">
        <v>13579.5</v>
      </c>
      <c r="L13" s="3">
        <v>2396.27</v>
      </c>
      <c r="M13" s="9">
        <f>SUM(H13:L13)</f>
        <v>39395.769999999997</v>
      </c>
      <c r="N13" s="9">
        <f t="shared" si="0"/>
        <v>0.38285490767735664</v>
      </c>
    </row>
    <row r="14" spans="1:14" x14ac:dyDescent="0.35">
      <c r="A14" s="7" t="s">
        <v>162</v>
      </c>
      <c r="B14" s="7" t="s">
        <v>63</v>
      </c>
      <c r="C14" s="7" t="s">
        <v>163</v>
      </c>
      <c r="D14" s="7" t="s">
        <v>164</v>
      </c>
      <c r="E14" s="7" t="s">
        <v>150</v>
      </c>
      <c r="F14" s="25" t="s">
        <v>165</v>
      </c>
      <c r="G14" s="7">
        <v>20</v>
      </c>
      <c r="H14" s="7">
        <v>4579</v>
      </c>
      <c r="I14" s="7">
        <v>2100</v>
      </c>
      <c r="J14" s="7">
        <v>0</v>
      </c>
      <c r="K14" s="7">
        <v>4180</v>
      </c>
      <c r="L14" s="7">
        <v>6142.1</v>
      </c>
      <c r="M14" s="9">
        <f>SUM(G14:L14)</f>
        <v>17021.099999999999</v>
      </c>
      <c r="N14" s="9">
        <f t="shared" si="0"/>
        <v>0.40781800321058048</v>
      </c>
    </row>
    <row r="15" spans="1:14" s="7" customFormat="1" x14ac:dyDescent="0.35">
      <c r="A15" s="7" t="s">
        <v>105</v>
      </c>
      <c r="B15" s="7" t="s">
        <v>106</v>
      </c>
      <c r="C15" s="7" t="s">
        <v>107</v>
      </c>
      <c r="D15" s="7" t="s">
        <v>34</v>
      </c>
      <c r="E15" s="7" t="s">
        <v>108</v>
      </c>
      <c r="F15" s="25">
        <v>44614</v>
      </c>
      <c r="J15" s="7">
        <v>8200</v>
      </c>
      <c r="K15" s="7">
        <v>7996</v>
      </c>
      <c r="L15" s="7">
        <v>2800</v>
      </c>
      <c r="M15" s="9">
        <f t="shared" ref="M15:M20" si="1">SUM(J15:L15)</f>
        <v>18996</v>
      </c>
      <c r="N15" s="9">
        <f t="shared" si="0"/>
        <v>0.42578562782982921</v>
      </c>
    </row>
    <row r="16" spans="1:14" x14ac:dyDescent="0.35">
      <c r="A16" s="3" t="s">
        <v>12</v>
      </c>
      <c r="B16" s="3" t="s">
        <v>13</v>
      </c>
      <c r="C16" s="3" t="s">
        <v>14</v>
      </c>
      <c r="D16" s="3" t="s">
        <v>15</v>
      </c>
      <c r="E16" s="3" t="s">
        <v>16</v>
      </c>
      <c r="F16" s="23" t="s">
        <v>17</v>
      </c>
      <c r="J16" s="3">
        <v>3700</v>
      </c>
      <c r="K16" s="3">
        <v>1220</v>
      </c>
      <c r="L16" s="3">
        <v>3680</v>
      </c>
      <c r="M16" s="9">
        <f t="shared" si="1"/>
        <v>8600</v>
      </c>
      <c r="N16" s="9">
        <f t="shared" si="0"/>
        <v>0.42737166426477163</v>
      </c>
    </row>
    <row r="17" spans="1:14" x14ac:dyDescent="0.35">
      <c r="A17" s="3" t="s">
        <v>56</v>
      </c>
      <c r="B17" s="3" t="s">
        <v>57</v>
      </c>
      <c r="C17" s="3" t="s">
        <v>58</v>
      </c>
      <c r="D17" s="3" t="s">
        <v>59</v>
      </c>
      <c r="E17" s="3" t="s">
        <v>60</v>
      </c>
      <c r="F17" s="23" t="s">
        <v>61</v>
      </c>
      <c r="J17" s="3">
        <v>944</v>
      </c>
      <c r="K17" s="3">
        <v>532</v>
      </c>
      <c r="L17" s="3">
        <v>859</v>
      </c>
      <c r="M17" s="9">
        <f t="shared" si="1"/>
        <v>2335</v>
      </c>
      <c r="N17" s="9">
        <f t="shared" si="0"/>
        <v>0.44231862095093766</v>
      </c>
    </row>
    <row r="18" spans="1:14" x14ac:dyDescent="0.35">
      <c r="A18" s="3" t="s">
        <v>76</v>
      </c>
      <c r="B18" s="3" t="s">
        <v>77</v>
      </c>
      <c r="C18" s="3" t="s">
        <v>78</v>
      </c>
      <c r="D18" s="3" t="s">
        <v>79</v>
      </c>
      <c r="E18" s="3" t="s">
        <v>80</v>
      </c>
      <c r="F18" s="23" t="s">
        <v>81</v>
      </c>
      <c r="J18" s="3">
        <v>834</v>
      </c>
      <c r="K18" s="3">
        <v>622</v>
      </c>
      <c r="L18" s="3">
        <v>1590</v>
      </c>
      <c r="M18" s="9">
        <f t="shared" si="1"/>
        <v>3046</v>
      </c>
      <c r="N18" s="9">
        <f t="shared" si="0"/>
        <v>0.46582046184431869</v>
      </c>
    </row>
    <row r="19" spans="1:14" s="7" customFormat="1" x14ac:dyDescent="0.35">
      <c r="A19" s="3" t="s">
        <v>62</v>
      </c>
      <c r="B19" s="3" t="s">
        <v>63</v>
      </c>
      <c r="C19" s="3" t="s">
        <v>53</v>
      </c>
      <c r="D19" s="3" t="s">
        <v>64</v>
      </c>
      <c r="E19" s="3" t="s">
        <v>65</v>
      </c>
      <c r="F19" s="23" t="s">
        <v>66</v>
      </c>
      <c r="G19" s="3" t="s">
        <v>67</v>
      </c>
      <c r="H19" s="3" t="s">
        <v>67</v>
      </c>
      <c r="I19" s="3" t="s">
        <v>67</v>
      </c>
      <c r="J19" s="3">
        <v>6420</v>
      </c>
      <c r="K19" s="3">
        <v>2020</v>
      </c>
      <c r="L19" s="3">
        <v>4460</v>
      </c>
      <c r="M19" s="9">
        <f t="shared" si="1"/>
        <v>12900</v>
      </c>
      <c r="N19" s="9">
        <f t="shared" si="0"/>
        <v>0.52912223133716163</v>
      </c>
    </row>
    <row r="20" spans="1:14" x14ac:dyDescent="0.35">
      <c r="A20" s="3" t="s">
        <v>176</v>
      </c>
      <c r="B20" s="3" t="s">
        <v>148</v>
      </c>
      <c r="C20" s="3" t="s">
        <v>37</v>
      </c>
      <c r="D20" s="3" t="s">
        <v>177</v>
      </c>
      <c r="E20" s="3" t="s">
        <v>178</v>
      </c>
      <c r="F20" s="23" t="s">
        <v>179</v>
      </c>
      <c r="G20" s="3" t="s">
        <v>67</v>
      </c>
      <c r="H20" s="3" t="s">
        <v>67</v>
      </c>
      <c r="I20" s="3" t="s">
        <v>67</v>
      </c>
      <c r="J20" s="3">
        <v>12420</v>
      </c>
      <c r="K20" s="3">
        <v>5860</v>
      </c>
      <c r="L20" s="3">
        <v>9880</v>
      </c>
      <c r="M20" s="9">
        <f t="shared" si="1"/>
        <v>28160</v>
      </c>
      <c r="N20" s="9">
        <f t="shared" si="0"/>
        <v>0.60270102519101942</v>
      </c>
    </row>
    <row r="21" spans="1:14" x14ac:dyDescent="0.35">
      <c r="A21" s="3" t="s">
        <v>40</v>
      </c>
      <c r="B21" s="3" t="s">
        <v>41</v>
      </c>
      <c r="C21" s="3" t="s">
        <v>42</v>
      </c>
      <c r="D21" s="3" t="s">
        <v>43</v>
      </c>
      <c r="E21" s="3" t="s">
        <v>44</v>
      </c>
      <c r="F21" s="23">
        <v>193</v>
      </c>
      <c r="H21" s="3">
        <v>77.5</v>
      </c>
      <c r="K21" s="3">
        <v>40</v>
      </c>
      <c r="M21" s="9">
        <f>SUM(H21:L21)</f>
        <v>117.5</v>
      </c>
      <c r="N21" s="9">
        <f t="shared" si="0"/>
        <v>0.60880829015544047</v>
      </c>
    </row>
    <row r="22" spans="1:14" x14ac:dyDescent="0.35">
      <c r="A22" s="3" t="s">
        <v>147</v>
      </c>
      <c r="B22" s="3" t="s">
        <v>148</v>
      </c>
      <c r="C22" s="3" t="s">
        <v>94</v>
      </c>
      <c r="D22" s="3" t="s">
        <v>149</v>
      </c>
      <c r="E22" s="3" t="s">
        <v>150</v>
      </c>
      <c r="F22" s="23">
        <v>53241</v>
      </c>
      <c r="G22" s="3">
        <v>20</v>
      </c>
      <c r="H22" s="3">
        <v>12855</v>
      </c>
      <c r="I22" s="3">
        <v>4420</v>
      </c>
      <c r="J22" s="3">
        <v>0</v>
      </c>
      <c r="K22" s="3">
        <v>5575</v>
      </c>
      <c r="L22" s="3">
        <v>18420</v>
      </c>
      <c r="M22" s="9">
        <f>SUM(G22:L22)</f>
        <v>41290</v>
      </c>
      <c r="N22" s="9">
        <f t="shared" si="0"/>
        <v>0.77553013654890024</v>
      </c>
    </row>
    <row r="23" spans="1:14" x14ac:dyDescent="0.35">
      <c r="A23" s="3" t="s">
        <v>142</v>
      </c>
      <c r="B23" s="3" t="s">
        <v>143</v>
      </c>
      <c r="C23" s="3" t="s">
        <v>144</v>
      </c>
      <c r="D23" s="3" t="s">
        <v>109</v>
      </c>
      <c r="E23" s="3" t="s">
        <v>145</v>
      </c>
      <c r="F23" s="23" t="s">
        <v>146</v>
      </c>
      <c r="G23" s="3">
        <v>218.55</v>
      </c>
      <c r="H23" s="3">
        <v>1890</v>
      </c>
      <c r="I23" s="3">
        <v>9980</v>
      </c>
      <c r="J23" s="3">
        <v>27580</v>
      </c>
      <c r="K23" s="3">
        <v>3000</v>
      </c>
      <c r="L23" s="3">
        <v>46712</v>
      </c>
      <c r="M23" s="9">
        <f>SUM(G23:L23)</f>
        <v>89380.55</v>
      </c>
      <c r="N23" s="9">
        <f t="shared" si="0"/>
        <v>0.87701074424765735</v>
      </c>
    </row>
    <row r="24" spans="1:14" s="7" customFormat="1" x14ac:dyDescent="0.35">
      <c r="A24" s="7" t="s">
        <v>121</v>
      </c>
      <c r="B24" s="7" t="s">
        <v>83</v>
      </c>
      <c r="C24" s="7" t="s">
        <v>122</v>
      </c>
      <c r="D24" s="7" t="s">
        <v>123</v>
      </c>
      <c r="E24" s="7" t="s">
        <v>124</v>
      </c>
      <c r="F24" s="25">
        <v>5702</v>
      </c>
      <c r="J24" s="7">
        <v>4920</v>
      </c>
      <c r="K24" s="7">
        <v>151.375</v>
      </c>
      <c r="L24" s="7">
        <v>9200</v>
      </c>
      <c r="M24" s="9">
        <f>SUM(J24:L24)</f>
        <v>14271.375</v>
      </c>
      <c r="N24" s="9">
        <f t="shared" si="0"/>
        <v>2.5028717993686427</v>
      </c>
    </row>
  </sheetData>
  <sortState ref="A3:N24">
    <sortCondition ref="N3:N2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Recycling Per Capita</vt:lpstr>
      <vt:lpstr>Food Organics Per Capita</vt:lpstr>
      <vt:lpstr>Waste Minimization Per Capita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Kristy Jones</dc:creator>
  <cp:lastModifiedBy>Kristy Jones</cp:lastModifiedBy>
  <dcterms:created xsi:type="dcterms:W3CDTF">2024-01-18T16:16:20Z</dcterms:created>
  <dcterms:modified xsi:type="dcterms:W3CDTF">2024-02-20T19:17:00Z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2024-01-18T15:14:18+00:00</dcterms:created>
  <dcterms:modified xsi:type="dcterms:W3CDTF">2024-01-18T15:14:18+00:00</dcterms:modified>
  <cp:revision>0</cp:revision>
</cp:coreProperties>
</file>